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42 Estabilidad presupuestaria\"/>
    </mc:Choice>
  </mc:AlternateContent>
  <xr:revisionPtr revIDLastSave="0" documentId="13_ncr:1_{6D24F3A7-FF18-4FDE-9AB1-1153926B7EF1}" xr6:coauthVersionLast="47" xr6:coauthVersionMax="47" xr10:uidLastSave="{00000000-0000-0000-0000-000000000000}"/>
  <bookViews>
    <workbookView xWindow="-120" yWindow="-120" windowWidth="19440" windowHeight="15000" xr2:uid="{804F6D49-8A5A-454C-B0AC-56839C48C4F4}"/>
  </bookViews>
  <sheets>
    <sheet name="Resumen" sheetId="1" r:id="rId1"/>
    <sheet name="Total Consolidado" sheetId="7" r:id="rId2"/>
    <sheet name="Total Consolidado-Sin Tfcias In" sheetId="2" r:id="rId3"/>
    <sheet name="Total Individualizado- DFA" sheetId="3" r:id="rId4"/>
    <sheet name="Total Individualizado-OOAA" sheetId="4" r:id="rId5"/>
    <sheet name="Total Individualizado-Fundacion" sheetId="5" r:id="rId6"/>
    <sheet name="Total Individualizado-SSPP" sheetId="6" r:id="rId7"/>
  </sheets>
  <definedNames>
    <definedName name="\a" localSheetId="0">#REF!</definedName>
    <definedName name="\a">#REF!</definedName>
    <definedName name="A_impresión_IM" localSheetId="0">#REF!</definedName>
    <definedName name="A_impresión_IM">#REF!</definedName>
    <definedName name="APORTACIONES" localSheetId="0">#REF!</definedName>
    <definedName name="APORTACIONES">#REF!</definedName>
    <definedName name="_xlnm.Print_Area" localSheetId="0">Resumen!$A$2:$H$30</definedName>
    <definedName name="_xlnm.Print_Area" localSheetId="1">'Total Consolidado'!$A$1:$F$44</definedName>
    <definedName name="_xlnm.Print_Area" localSheetId="2">'Total Consolidado-Sin Tfcias In'!$A$1:$F$44</definedName>
    <definedName name="_xlnm.Print_Area" localSheetId="3">'Total Individualizado- DFA'!$A$1:$E$42</definedName>
    <definedName name="_xlnm.Print_Area" localSheetId="5">'Total Individualizado-Fundacion'!$A$1:$H$40</definedName>
    <definedName name="_xlnm.Print_Area" localSheetId="4">'Total Individualizado-OOAA'!$A$1:$J$42</definedName>
    <definedName name="_xlnm.Print_Area" localSheetId="6">'Total Individualizado-SSPP'!$A$1:$I$40</definedName>
    <definedName name="Ca" comment="Coeficiente Horizontal de Alava">#REF!</definedName>
    <definedName name="CapNecFin" hidden="1">#REF!</definedName>
    <definedName name="Cg" comment="Coeficiente Horizontal de Gipuzkoa">#REF!</definedName>
    <definedName name="CUPO_Y_COMPENS" localSheetId="0">#REF!</definedName>
    <definedName name="CUPO_Y_COMPENS">#REF!</definedName>
    <definedName name="ddd" comment="Fondo General de Ajuste NETO total">#REF!</definedName>
    <definedName name="FONDO_SOLIDARID" localSheetId="0">#REF!</definedName>
    <definedName name="FONDO_SOLIDARID">#REF!</definedName>
    <definedName name="Ft" comment="Fondo General de Ajuste NETO total">#REF!</definedName>
    <definedName name="Ra" comment="Recaudación de Alava">#REF!</definedName>
    <definedName name="RECAUDACION" localSheetId="0">#REF!</definedName>
    <definedName name="RECAUDACION">#REF!</definedName>
    <definedName name="Rg" comment="Recaudacion de Gipuzkoa">#REF!</definedName>
    <definedName name="Títulos_a_imprimir_IM" localSheetId="0">#REF!</definedName>
    <definedName name="Títulos_a_imprimir_I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" i="7" l="1"/>
  <c r="D41" i="7"/>
  <c r="E30" i="7"/>
  <c r="E23" i="7"/>
  <c r="D23" i="7"/>
  <c r="I40" i="6"/>
  <c r="G38" i="6"/>
  <c r="C38" i="6"/>
  <c r="H36" i="6"/>
  <c r="G36" i="6"/>
  <c r="F36" i="6"/>
  <c r="E36" i="6"/>
  <c r="D36" i="6"/>
  <c r="C36" i="6"/>
  <c r="I35" i="6"/>
  <c r="I34" i="6"/>
  <c r="I33" i="6"/>
  <c r="I32" i="6"/>
  <c r="I31" i="6"/>
  <c r="I30" i="6"/>
  <c r="I29" i="6"/>
  <c r="I28" i="6"/>
  <c r="I27" i="6"/>
  <c r="I26" i="6"/>
  <c r="I25" i="6"/>
  <c r="I24" i="6"/>
  <c r="I36" i="6" s="1"/>
  <c r="H23" i="6"/>
  <c r="H38" i="6" s="1"/>
  <c r="G23" i="6"/>
  <c r="F23" i="6"/>
  <c r="F38" i="6" s="1"/>
  <c r="E23" i="6"/>
  <c r="E38" i="6" s="1"/>
  <c r="D23" i="6"/>
  <c r="D38" i="6" s="1"/>
  <c r="C23" i="6"/>
  <c r="I22" i="6"/>
  <c r="I21" i="6"/>
  <c r="I20" i="6"/>
  <c r="I19" i="6"/>
  <c r="I18" i="6"/>
  <c r="I17" i="6"/>
  <c r="I16" i="6"/>
  <c r="I15" i="6"/>
  <c r="I14" i="6"/>
  <c r="G36" i="5"/>
  <c r="F36" i="5"/>
  <c r="E36" i="5"/>
  <c r="D36" i="5"/>
  <c r="C36" i="5"/>
  <c r="H35" i="5"/>
  <c r="H34" i="5"/>
  <c r="H33" i="5"/>
  <c r="H32" i="5"/>
  <c r="H31" i="5"/>
  <c r="H30" i="5"/>
  <c r="H29" i="5"/>
  <c r="H28" i="5"/>
  <c r="H27" i="5"/>
  <c r="H26" i="5"/>
  <c r="H25" i="5"/>
  <c r="H24" i="5"/>
  <c r="G23" i="5"/>
  <c r="G38" i="5" s="1"/>
  <c r="F23" i="5"/>
  <c r="F38" i="5" s="1"/>
  <c r="E23" i="5"/>
  <c r="E38" i="5" s="1"/>
  <c r="D23" i="5"/>
  <c r="D38" i="5" s="1"/>
  <c r="C23" i="5"/>
  <c r="C38" i="5" s="1"/>
  <c r="H22" i="5"/>
  <c r="H21" i="5"/>
  <c r="H20" i="5"/>
  <c r="H19" i="5"/>
  <c r="H18" i="5"/>
  <c r="H17" i="5"/>
  <c r="H16" i="5"/>
  <c r="H23" i="5" s="1"/>
  <c r="H15" i="5"/>
  <c r="H14" i="5"/>
  <c r="I41" i="4"/>
  <c r="H41" i="4"/>
  <c r="G41" i="4"/>
  <c r="E41" i="4"/>
  <c r="D41" i="4"/>
  <c r="C41" i="4"/>
  <c r="F40" i="4"/>
  <c r="J39" i="4"/>
  <c r="F39" i="4"/>
  <c r="J38" i="4"/>
  <c r="F38" i="4"/>
  <c r="J37" i="4"/>
  <c r="F37" i="4"/>
  <c r="J36" i="4"/>
  <c r="F36" i="4"/>
  <c r="J35" i="4"/>
  <c r="J41" i="4" s="1"/>
  <c r="F35" i="4"/>
  <c r="F41" i="4" s="1"/>
  <c r="J34" i="4"/>
  <c r="F34" i="4"/>
  <c r="J33" i="4"/>
  <c r="F33" i="4"/>
  <c r="I30" i="4"/>
  <c r="H30" i="4"/>
  <c r="G30" i="4"/>
  <c r="F30" i="4"/>
  <c r="E30" i="4"/>
  <c r="D30" i="4"/>
  <c r="C30" i="4"/>
  <c r="J29" i="4"/>
  <c r="F29" i="4"/>
  <c r="J28" i="4"/>
  <c r="F28" i="4"/>
  <c r="J27" i="4"/>
  <c r="F27" i="4"/>
  <c r="J26" i="4"/>
  <c r="F26" i="4"/>
  <c r="J25" i="4"/>
  <c r="J30" i="4" s="1"/>
  <c r="F25" i="4"/>
  <c r="J24" i="4"/>
  <c r="F24" i="4"/>
  <c r="I23" i="4"/>
  <c r="I31" i="4" s="1"/>
  <c r="I42" i="4" s="1"/>
  <c r="H23" i="4"/>
  <c r="H31" i="4" s="1"/>
  <c r="H42" i="4" s="1"/>
  <c r="G23" i="4"/>
  <c r="G31" i="4" s="1"/>
  <c r="G42" i="4" s="1"/>
  <c r="F23" i="4"/>
  <c r="E23" i="4"/>
  <c r="E31" i="4" s="1"/>
  <c r="E42" i="4" s="1"/>
  <c r="D23" i="4"/>
  <c r="D31" i="4" s="1"/>
  <c r="D42" i="4" s="1"/>
  <c r="C23" i="4"/>
  <c r="C31" i="4" s="1"/>
  <c r="J22" i="4"/>
  <c r="F22" i="4"/>
  <c r="J21" i="4"/>
  <c r="F21" i="4"/>
  <c r="J20" i="4"/>
  <c r="F20" i="4"/>
  <c r="J19" i="4"/>
  <c r="F19" i="4"/>
  <c r="J18" i="4"/>
  <c r="F18" i="4"/>
  <c r="J17" i="4"/>
  <c r="F17" i="4"/>
  <c r="J16" i="4"/>
  <c r="J23" i="4" s="1"/>
  <c r="J31" i="4" s="1"/>
  <c r="J42" i="4" s="1"/>
  <c r="F16" i="4"/>
  <c r="E40" i="3"/>
  <c r="D40" i="3"/>
  <c r="C40" i="3"/>
  <c r="E38" i="3"/>
  <c r="E37" i="3"/>
  <c r="E36" i="3"/>
  <c r="E35" i="3"/>
  <c r="E34" i="3"/>
  <c r="E33" i="3"/>
  <c r="E32" i="3"/>
  <c r="D29" i="3"/>
  <c r="C29" i="3"/>
  <c r="E29" i="3" s="1"/>
  <c r="E28" i="3"/>
  <c r="E27" i="3"/>
  <c r="E26" i="3"/>
  <c r="E25" i="3"/>
  <c r="E24" i="3"/>
  <c r="E23" i="3"/>
  <c r="D22" i="3"/>
  <c r="D30" i="3" s="1"/>
  <c r="D41" i="3" s="1"/>
  <c r="C22" i="3"/>
  <c r="E22" i="3" s="1"/>
  <c r="E21" i="3"/>
  <c r="E20" i="3"/>
  <c r="E19" i="3"/>
  <c r="E18" i="3"/>
  <c r="E17" i="3"/>
  <c r="E16" i="3"/>
  <c r="E15" i="3"/>
  <c r="E23" i="2"/>
  <c r="E30" i="2"/>
  <c r="E41" i="2"/>
  <c r="H32" i="1"/>
  <c r="G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F30" i="1"/>
  <c r="E30" i="1"/>
  <c r="E31" i="2" l="1"/>
  <c r="E43" i="2" s="1"/>
  <c r="D30" i="7"/>
  <c r="D30" i="1"/>
  <c r="D41" i="2"/>
  <c r="D30" i="2"/>
  <c r="E31" i="7"/>
  <c r="E43" i="7" s="1"/>
  <c r="D31" i="7"/>
  <c r="D43" i="7" s="1"/>
  <c r="I23" i="6"/>
  <c r="I38" i="6" s="1"/>
  <c r="H38" i="5"/>
  <c r="H36" i="5"/>
  <c r="C42" i="4"/>
  <c r="F42" i="4" s="1"/>
  <c r="F31" i="4"/>
  <c r="C30" i="3"/>
  <c r="D23" i="2"/>
  <c r="H30" i="1"/>
  <c r="D31" i="2" l="1"/>
  <c r="D43" i="2" s="1"/>
  <c r="E30" i="3"/>
  <c r="C41" i="3"/>
  <c r="E41" i="3" s="1"/>
</calcChain>
</file>

<file path=xl/sharedStrings.xml><?xml version="1.0" encoding="utf-8"?>
<sst xmlns="http://schemas.openxmlformats.org/spreadsheetml/2006/main" count="225" uniqueCount="110">
  <si>
    <t>ARABAKO FORU SEKTORE PUBLIKO BATERATUAREN, GUZTIRA / 
TOTAL CONSOLIDADO SECTOR PÚBLICO DE ÁLAVA - DFA / OOAA / SSPP / CONSORCIOS</t>
  </si>
  <si>
    <t>Erakunde Publikoaren Sektorea / 
Entidad del Sector Público</t>
  </si>
  <si>
    <t>Diru Sarrera Ez-Finantzarioa / Ingreso No Financiero</t>
  </si>
  <si>
    <t>Gastu Ez-Finantzarioa / Gasto No Financiero</t>
  </si>
  <si>
    <t>Erakundearen beraren doikuntzak / Ajustes Propia Entidad</t>
  </si>
  <si>
    <t>Eragiketen barneko doikuntzak
 / Ajustes Por Operaciones Internas</t>
  </si>
  <si>
    <t>Finantzaketa ahalmena /beharra, Guztira //
Total Necesidad/
Capacidad Financiación</t>
  </si>
  <si>
    <t>Arabako Foru Aldundia / Diputación Foral de Álava</t>
  </si>
  <si>
    <t>Gizarte Ongizaterako Foru Erakundea /  Instituto Foral de Bienestar Social</t>
  </si>
  <si>
    <t>Gazteriaren Foru Erakundea / Instituto Foral de Juventud</t>
  </si>
  <si>
    <t>Arabako Foru Suhiltzaileak / Bomberos Forales de Álava</t>
  </si>
  <si>
    <t>Araba Garapen Agentzia  /  Alava Agencia de Desarrollo</t>
  </si>
  <si>
    <t>Arabako Kalkulu Gunea / Centro de Cálculo</t>
  </si>
  <si>
    <t>Indesa 2010</t>
  </si>
  <si>
    <t>Naturgolf  S.A.</t>
  </si>
  <si>
    <t>Via Promoción Aeropuerto de Vitoria S.A.</t>
  </si>
  <si>
    <t>Enargi Araba S.A.</t>
  </si>
  <si>
    <t>Kirolaraba Fundazioa / Fundación Kirolaraba</t>
  </si>
  <si>
    <t>Santa Maria Katedrala Fund./ Fundación Catedral Santa Maria</t>
  </si>
  <si>
    <t>Artium Fundazioa / Fundación Artium</t>
  </si>
  <si>
    <t>Añanako Gatz Harana Fundazioa / Fundación Valle Salado</t>
  </si>
  <si>
    <t>Mobility Lab Fundazioa / Fundación Mobility Lab</t>
  </si>
  <si>
    <t>2022ko ARABAKO FORU SEKTORE PUBLIKO BATERATUAREN, GUZTIRA
TOTAL 2022 SECTOR PUBLICO CONSOLIDADO</t>
  </si>
  <si>
    <t>2021eko ARABAKO FORU SEKTORE PUBLIKO BATERATUAREN, GUZTIRA
TOTAL 2021 SECTOR PUBLICO CONSOLIDADO</t>
  </si>
  <si>
    <t>FINANTZAKETA AHALMENA/ BEHARRA
CAPACIDAD/ NECESIDAD FINANCIACIÓN</t>
  </si>
  <si>
    <t>DOIKUNTZAK, GUZTIRA / TOTAL AJUSTES</t>
  </si>
  <si>
    <t>EBko diru-sarrera aurreratuak NGEU funtsak / Ingresos anticipados por la U.E. Fondos NGEU</t>
  </si>
  <si>
    <t xml:space="preserve">Kapital ekarpenak / Aportaciones de Capital </t>
  </si>
  <si>
    <t>Finantza trukaketaren eragiketak / Operaciones de permuta financiera (SWAPS)</t>
  </si>
  <si>
    <t>Gastuaren egite graduagatiko doikuntza / Ajuste grado de ejecucion gasto</t>
  </si>
  <si>
    <t>Kapitulu 3diru sarrerak biltzearen doikuntza / Ajuste por recaudación ingresos Capítulo 3</t>
  </si>
  <si>
    <t>Kapitulu 2 diru sarrerak biltzearen doikuntza / Ajuste por recaudación ingresos Capítulo 2</t>
  </si>
  <si>
    <t>Kapitulu 1diru sarrerak biltzearen doikuntza / Ajuste por recaudación ingresos Capítulo 1</t>
  </si>
  <si>
    <t>DOIKUNTZAK / AJUSTES</t>
  </si>
  <si>
    <t xml:space="preserve">DIRU SARREREN ETA GASTUEN ARTEKO ALDEA / DIFERENCIA INGRESOS - GASTOS </t>
  </si>
  <si>
    <t>EZ FINANTZARIOKO GASTUAK, GUZTIRA / TOTAL GASTOS NO FINANCIEROS</t>
  </si>
  <si>
    <t>Kapital transferentzia eta subentzioak / Transferencias y subvenciones de capital</t>
  </si>
  <si>
    <t>Inbertsio errealak / Inversiones reales</t>
  </si>
  <si>
    <t>Transferentzia eta subentzio arruntak / Transferencias y subvenciones corrientes</t>
  </si>
  <si>
    <t>Finantza gastuak / Gastos financieros</t>
  </si>
  <si>
    <t>Ondasun arrunten eta zerbitzuen erosketa / Compra de bienes corrientes y servicios</t>
  </si>
  <si>
    <t>Langileri gastuak / Gastos de personal</t>
  </si>
  <si>
    <t>EZ FINANTZARIOKO DIRU SARRERAK, GUZTIRA / TOTAL INGRESOS NO FINANCIEROS</t>
  </si>
  <si>
    <t>Inbertsio errealen besteranganatzea / Enajenación de inversiones reales</t>
  </si>
  <si>
    <t>Ondare sarrerak / Ingresos patrimoniales</t>
  </si>
  <si>
    <t>Transferentzia arruntak / Transferencias corrientes</t>
  </si>
  <si>
    <t>Tasa eta prezio publikoak / Tasas y precios públicos</t>
  </si>
  <si>
    <t>Zeharkako zergak / Impuestos indirectos</t>
  </si>
  <si>
    <t>Zuzeneko zergak / Impuestos directos</t>
  </si>
  <si>
    <t>LIKIDAZIOA / LIQUIDACIÓN</t>
  </si>
  <si>
    <t xml:space="preserve">ARABAKO FORU SEKTORE PUBLIKO BATERATUAREN, GUZTIRA / </t>
  </si>
  <si>
    <t>ARABAKO FORU ALDUNDIA / DIPUTACIÓN FORAL DE ÁLAVA</t>
  </si>
  <si>
    <t>(19/04/2022)</t>
  </si>
  <si>
    <t>2022ko LIKIDAZIOA / LIQUIDACIÓN 2022</t>
  </si>
  <si>
    <t>2021eko LIKIDAZIOA / LIQUIDACIÓN 2021</t>
  </si>
  <si>
    <t>VAR. 2022 / 2021</t>
  </si>
  <si>
    <t>Transferentzia eta dirulaguntza arruntak / Transferencias y subvenciones corrientes</t>
  </si>
  <si>
    <t>Inbertsio errealak besterantzea / Enajenación de inversiones reales</t>
  </si>
  <si>
    <t>Kapital transferentziak eta dirulaguntzak / Transferencias y subvenciones de capital</t>
  </si>
  <si>
    <t>*(1) Elkarte publiko-pribatuen kontratuak / Contratos de Asociación público-privadas</t>
  </si>
  <si>
    <t>*(1) - IIGAEk 2023ko urtarrilaren 27an egindako jakinarazpenaren arabera, Europako kontuen sistemaren arabera (549/13 Erregelamendua), elkarte publiko-pribatuekin egindako kontratuak zorpetzetzat hartu behar dira. Beraz, 2022/12/31n Lakuako eta Abetxukoko egoitzako kontratuengatiko doikuntza egin zen.
Según comunicación de la IGAE de fecha 27/01/2023,  de acuerdo al sistema europeo de cuentas (SEC) (Reglamento nº 549/13), los contratos con asociaciones público-privadas  deben considerarse como endeudamiento.  Por lo tanto, a 31/12/2022 se realiza el ajuste por los contratos de la Residencia de Lakua y Abetxuko.</t>
  </si>
  <si>
    <t>ORGANISMO AUTONOMOAK:   GIZARTE ONGIZATERAKO FORU ERAKUNDEA /  GAZTERIAREN FORU ERAKUNDEA / ARABAKO FORU SUHILTZAILEAK</t>
  </si>
  <si>
    <t>ORGANISMOS AUTÓNOMOS: INSTITUTO FORAL DE BIENESTAR SOCIAL - INSTITUTO FORAL DE JUVENTUD / BOMBEROS FORALES DE ÁLAVA</t>
  </si>
  <si>
    <t>I.F.B.S.</t>
  </si>
  <si>
    <t xml:space="preserve">I.F.J </t>
  </si>
  <si>
    <t>B.F.A.</t>
  </si>
  <si>
    <t>GUZTIRA / TOTAL</t>
  </si>
  <si>
    <t>Kapitulu 1diru sarrerak biltzearen doiketak / Ajuste por recaudación ingresos Capítulo 1</t>
  </si>
  <si>
    <t>Kapitulu 2 diru sarrerak biltzearen doiketak / Ajuste por recaudación ingresos Capítulo 2</t>
  </si>
  <si>
    <t>FUNDAZIOAK / FUNDACIONES</t>
  </si>
  <si>
    <t>Kirolaraba</t>
  </si>
  <si>
    <t>Santa Maria Katedrala / Catedral de Santa María</t>
  </si>
  <si>
    <t>Artium</t>
  </si>
  <si>
    <t>Gatz Harana / Valle Salado</t>
  </si>
  <si>
    <t>Vitoria-Gasteiz Mobility Lab</t>
  </si>
  <si>
    <t>Negozio kopuruen zenbateko garbia / Importe neto de cifra negocios</t>
  </si>
  <si>
    <t>Trabajos previsto realizar por la empresa para su activo</t>
  </si>
  <si>
    <t>Diru sarrera gehigarriak eta ohiko kudeaketak eragindako bestelako diru sarrerak. / Ingresos accesorios y otros ingresos de la gestión corriente</t>
  </si>
  <si>
    <t>Dirulaguntzak eta transferentzia arruntak / Subvenciones y transferencias corrientes</t>
  </si>
  <si>
    <t>Finantzetako diru sarrerak (interesak) / Ingresos financieros por intereses</t>
  </si>
  <si>
    <t>Ingresos de participaciones en instrumentos de patrimonio (dividendos)</t>
  </si>
  <si>
    <t>Ez-ohiko sarrerak / Ingresos excepcionales</t>
  </si>
  <si>
    <t>Ondare ekarpenak / Aportaciones patrimoniales</t>
  </si>
  <si>
    <t>Jaso beharreko kapital dirulaguntzak / Subvenciones de capital a recibir</t>
  </si>
  <si>
    <t>EZ FINANTZARIOKO DIRU SARRERAK, GUZTIRA / 
TOTAL INGRESOS NO FINANCIEROS</t>
  </si>
  <si>
    <t>Hornikuntzak / Aprovisionamientos</t>
  </si>
  <si>
    <t>Langile gastuak / Gastos de personal</t>
  </si>
  <si>
    <t>Ustiapeneko bestelako gastuak / Otros gastos de explotación</t>
  </si>
  <si>
    <t>Finantza gastuak eta parekatuak / Gastos financieros y asimilados</t>
  </si>
  <si>
    <t>Impuesto de sociedades</t>
  </si>
  <si>
    <t>Otros impuestos</t>
  </si>
  <si>
    <t>Ez-ohiko gastuak / Gastos excepcionales</t>
  </si>
  <si>
    <t>Ibilgetu materialen, ibilgetu ukiezinen eta higiezin inbertsioetako aldaketak; izakinetakoak / Variaciones del Inmovilizado material e intangible; de inversiones inmobiliarias; de existencias</t>
  </si>
  <si>
    <t>Bukatuta eta fabrikazio aldian dauden Galera eta Irabazien kontuko produktuen  izakinen aldakuntza  / Variación de existencias de productos terminados y en curso de fabricación de la cuenta de PyG</t>
  </si>
  <si>
    <t>Aplicación de Provisiones</t>
  </si>
  <si>
    <t>Inversiones efectuadas por cuenta de Administraciones y Entidades Públicas</t>
  </si>
  <si>
    <t>Laguntzak, transferentziak eta emandako dirulaguntzak / 
Ayudas, transferencias y subvenciones concedidas</t>
  </si>
  <si>
    <t>2022ko FINANTZAKETA AHALMENA/ BEHARRA
CAPACIDAD/ NECESIDAD FINANCIACIÓN 2022</t>
  </si>
  <si>
    <t>2021ko FINANTZAKETA AHALMENA/ BEHARRA
CAPACIDAD/ NECESIDAD FINANCIACIÓN 2021</t>
  </si>
  <si>
    <t>EZ-MERKATUKO SOZIETATE PUBLIKOAK (FINANTZAKOAK) / SOCIEDADES PÚBLICAS NO MERCADO (FINANCIERAS)</t>
  </si>
  <si>
    <t>Araba Garapen A./ A.A. Desarrollo</t>
  </si>
  <si>
    <t>Arabako Kalkulu Gunea / CCASA</t>
  </si>
  <si>
    <t>Indesa 2010 S.L.</t>
  </si>
  <si>
    <t>Naturgolf S.A.</t>
  </si>
  <si>
    <t>VIA Promoción Aeropuerto de Vitoria S.A.</t>
  </si>
  <si>
    <t>Laguntzak, transferentziak eta emandako dirulaguntzak / Ayudas, transferencias y subvenciones concedidas</t>
  </si>
  <si>
    <t>EZ FINANTZARIOKO GASTUAK, GUZTIRA / 
TOTAL GASTOS NO FINANCIEROS</t>
  </si>
  <si>
    <t>2021eko FINANTZAKETA AHALMENA/ BEHARRA
CAPACIDAD/ NECESIDAD FINANCIACIÓN 2021</t>
  </si>
  <si>
    <t>TOTAL CONSOLIDADO SECTOR PÚBLICO DE ALAVA (DFA-OOAA-SSPP-FUNDACIONES)- SIN TRANSFERENCIAS INTERNAS</t>
  </si>
  <si>
    <t>TOTAL CONSOLIDADO SECTOR PÚBLICO DE ALAVA (DFA-OOAA-SSPP-FUNDACIONES)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</si>
</sst>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#,##0.00\ \ "/>
    <numFmt numFmtId="165" formatCode="\ \ \ @"/>
    <numFmt numFmtId="166" formatCode="dd/mm/yy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color indexed="10"/>
      <name val="Arial"/>
      <family val="2"/>
    </font>
    <font>
      <sz val="8"/>
      <name val="Arial"/>
      <family val="2"/>
    </font>
    <font>
      <b/>
      <u/>
      <sz val="12"/>
      <name val="Comic Sans MS"/>
      <family val="4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8"/>
      <name val="Arial"/>
      <family val="2"/>
    </font>
    <font>
      <sz val="12"/>
      <name val="Arial"/>
      <family val="2"/>
    </font>
    <font>
      <b/>
      <u/>
      <sz val="12"/>
      <name val="Calibri"/>
      <family val="2"/>
    </font>
    <font>
      <b/>
      <sz val="12"/>
      <name val="Calibri"/>
      <family val="2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55"/>
      </bottom>
      <diagonal/>
    </border>
    <border>
      <left/>
      <right/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double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55"/>
      </top>
      <bottom style="thin">
        <color theme="0" tint="-0.34998626667073579"/>
      </bottom>
      <diagonal/>
    </border>
    <border>
      <left/>
      <right/>
      <top style="thin">
        <color indexed="55"/>
      </top>
      <bottom style="thin">
        <color theme="0" tint="-0.34998626667073579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indexed="64"/>
      </left>
      <right/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double">
        <color theme="0" tint="-0.34998626667073579"/>
      </left>
      <right style="thin">
        <color indexed="64"/>
      </right>
      <top style="thin">
        <color theme="0" tint="-0.34998626667073579"/>
      </top>
      <bottom/>
      <diagonal/>
    </border>
    <border>
      <left/>
      <right/>
      <top style="thin">
        <color indexed="55"/>
      </top>
      <bottom/>
      <diagonal/>
    </border>
    <border>
      <left style="thin">
        <color indexed="64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55"/>
      </left>
      <right style="thin">
        <color indexed="55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34998626667073579"/>
      </left>
      <right style="thin">
        <color indexed="64"/>
      </right>
      <top style="double">
        <color theme="0" tint="-0.499984740745262"/>
      </top>
      <bottom style="double">
        <color theme="0" tint="-0.499984740745262"/>
      </bottom>
      <diagonal/>
    </border>
    <border>
      <left/>
      <right style="thin">
        <color indexed="64"/>
      </right>
      <top style="double">
        <color theme="0" tint="-0.499984740745262"/>
      </top>
      <bottom style="double">
        <color theme="0" tint="-0.499984740745262"/>
      </bottom>
      <diagonal/>
    </border>
    <border>
      <left/>
      <right style="thin">
        <color indexed="55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34998626667073579"/>
      </left>
      <right style="thin">
        <color indexed="64"/>
      </right>
      <top/>
      <bottom style="thin">
        <color indexed="64"/>
      </bottom>
      <diagonal/>
    </border>
    <border>
      <left style="double">
        <color theme="0" tint="-0.34998626667073579"/>
      </left>
      <right style="double">
        <color theme="0" tint="-0.34998626667073579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theme="0" tint="-0.34998626667073579"/>
      </left>
      <right style="thin">
        <color indexed="64"/>
      </right>
      <top style="double">
        <color indexed="23"/>
      </top>
      <bottom style="double">
        <color theme="0" tint="-0.499984740745262"/>
      </bottom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indexed="23"/>
      </top>
      <bottom style="double">
        <color theme="0" tint="-0.499984740745262"/>
      </bottom>
      <diagonal/>
    </border>
    <border>
      <left/>
      <right/>
      <top style="double">
        <color indexed="23"/>
      </top>
      <bottom style="double">
        <color theme="0" tint="-0.499984740745262"/>
      </bottom>
      <diagonal/>
    </border>
    <border>
      <left style="thin">
        <color indexed="64"/>
      </left>
      <right/>
      <top style="double">
        <color indexed="23"/>
      </top>
      <bottom style="double">
        <color theme="0" tint="-0.499984740745262"/>
      </bottom>
      <diagonal/>
    </border>
    <border>
      <left style="double">
        <color theme="0" tint="-0.34998626667073579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indexed="23"/>
      </top>
      <bottom style="double">
        <color indexed="23"/>
      </bottom>
      <diagonal/>
    </border>
    <border>
      <left/>
      <right/>
      <top style="double">
        <color indexed="23"/>
      </top>
      <bottom style="double">
        <color indexed="23"/>
      </bottom>
      <diagonal/>
    </border>
    <border>
      <left style="thin">
        <color indexed="64"/>
      </left>
      <right/>
      <top style="double">
        <color indexed="23"/>
      </top>
      <bottom style="double">
        <color indexed="23"/>
      </bottom>
      <diagonal/>
    </border>
    <border>
      <left style="double">
        <color theme="0" tint="-0.34998626667073579"/>
      </left>
      <right style="thin">
        <color indexed="64"/>
      </right>
      <top/>
      <bottom/>
      <diagonal/>
    </border>
    <border>
      <left style="double">
        <color theme="0" tint="-0.34998626667073579"/>
      </left>
      <right style="double">
        <color theme="0" tint="-0.34998626667073579"/>
      </right>
      <top/>
      <bottom/>
      <diagonal/>
    </border>
    <border>
      <left style="double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indexed="64"/>
      </right>
      <top style="double">
        <color indexed="23"/>
      </top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indexed="23"/>
      </top>
      <bottom style="thin">
        <color theme="0" tint="-0.34998626667073579"/>
      </bottom>
      <diagonal/>
    </border>
    <border>
      <left style="thin">
        <color indexed="64"/>
      </left>
      <right/>
      <top style="double">
        <color indexed="23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indexed="64"/>
      </right>
      <top style="double">
        <color indexed="55"/>
      </top>
      <bottom/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indexed="55"/>
      </top>
      <bottom/>
      <diagonal/>
    </border>
    <border>
      <left/>
      <right/>
      <top style="double">
        <color indexed="55"/>
      </top>
      <bottom/>
      <diagonal/>
    </border>
    <border>
      <left style="thin">
        <color indexed="64"/>
      </left>
      <right/>
      <top style="double">
        <color indexed="55"/>
      </top>
      <bottom/>
      <diagonal/>
    </border>
    <border>
      <left style="double">
        <color theme="0" tint="-0.34998626667073579"/>
      </left>
      <right style="thin">
        <color indexed="64"/>
      </right>
      <top style="hair">
        <color indexed="23"/>
      </top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hair">
        <color indexed="23"/>
      </top>
      <bottom style="thin">
        <color theme="0" tint="-0.34998626667073579"/>
      </bottom>
      <diagonal/>
    </border>
    <border>
      <left/>
      <right/>
      <top style="hair">
        <color indexed="23"/>
      </top>
      <bottom style="thin">
        <color theme="0" tint="-0.34998626667073579"/>
      </bottom>
      <diagonal/>
    </border>
    <border>
      <left style="thin">
        <color indexed="64"/>
      </left>
      <right/>
      <top style="hair">
        <color indexed="23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indexed="64"/>
      </right>
      <top style="double">
        <color indexed="55"/>
      </top>
      <bottom style="double">
        <color indexed="55"/>
      </bottom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indexed="55"/>
      </top>
      <bottom style="double">
        <color indexed="55"/>
      </bottom>
      <diagonal/>
    </border>
    <border>
      <left/>
      <right/>
      <top style="double">
        <color indexed="55"/>
      </top>
      <bottom style="double">
        <color indexed="55"/>
      </bottom>
      <diagonal/>
    </border>
    <border>
      <left style="thin">
        <color indexed="64"/>
      </left>
      <right/>
      <top style="double">
        <color indexed="55"/>
      </top>
      <bottom style="double">
        <color indexed="55"/>
      </bottom>
      <diagonal/>
    </border>
    <border>
      <left style="double">
        <color theme="0" tint="-0.34998626667073579"/>
      </left>
      <right style="double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34998626667073579"/>
      </left>
      <right style="double">
        <color theme="0" tint="-0.34998626667073579"/>
      </right>
      <top/>
      <bottom style="thin">
        <color theme="0" tint="-0.24994659260841701"/>
      </bottom>
      <diagonal/>
    </border>
    <border>
      <left style="double">
        <color theme="0" tint="-0.34998626667073579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theme="0" tint="-0.34998626667073579"/>
      </left>
      <right style="double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theme="0" tint="-0.34998626667073579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hair">
        <color indexed="23"/>
      </top>
      <bottom style="thin">
        <color theme="0" tint="-0.24994659260841701"/>
      </bottom>
      <diagonal/>
    </border>
    <border>
      <left/>
      <right/>
      <top style="hair">
        <color indexed="23"/>
      </top>
      <bottom style="thin">
        <color theme="0" tint="-0.24994659260841701"/>
      </bottom>
      <diagonal/>
    </border>
    <border>
      <left style="double">
        <color theme="0" tint="-0.34998626667073579"/>
      </left>
      <right style="double">
        <color theme="0" tint="-0.34998626667073579"/>
      </right>
      <top style="hair">
        <color indexed="23"/>
      </top>
      <bottom style="thin">
        <color theme="0" tint="-0.24994659260841701"/>
      </bottom>
      <diagonal/>
    </border>
    <border>
      <left style="double">
        <color theme="0" tint="-0.34998626667073579"/>
      </left>
      <right style="thin">
        <color indexed="64"/>
      </right>
      <top style="hair">
        <color indexed="23"/>
      </top>
      <bottom style="thin">
        <color theme="0" tint="-0.24994659260841701"/>
      </bottom>
      <diagonal/>
    </border>
    <border>
      <left style="thin">
        <color indexed="64"/>
      </left>
      <right/>
      <top style="double">
        <color indexed="55"/>
      </top>
      <bottom style="thin">
        <color indexed="64"/>
      </bottom>
      <diagonal/>
    </border>
    <border>
      <left style="double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double">
        <color indexed="23"/>
      </right>
      <top style="thin">
        <color indexed="64"/>
      </top>
      <bottom style="thin">
        <color theme="0" tint="-0.34998626667073579"/>
      </bottom>
      <diagonal/>
    </border>
    <border>
      <left style="double">
        <color indexed="23"/>
      </left>
      <right/>
      <top style="thin">
        <color indexed="64"/>
      </top>
      <bottom style="thin">
        <color theme="0" tint="-0.34998626667073579"/>
      </bottom>
      <diagonal/>
    </border>
    <border>
      <left style="double">
        <color indexed="23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double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indexed="23"/>
      </left>
      <right style="double">
        <color indexed="23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indexed="23"/>
      </left>
      <right/>
      <top/>
      <bottom style="thin">
        <color theme="0" tint="-0.34998626667073579"/>
      </bottom>
      <diagonal/>
    </border>
    <border>
      <left style="double">
        <color indexed="23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/>
      <top style="hair">
        <color indexed="64"/>
      </top>
      <bottom style="thin">
        <color theme="0" tint="-0.24994659260841701"/>
      </bottom>
      <diagonal/>
    </border>
    <border>
      <left/>
      <right/>
      <top style="hair">
        <color indexed="64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34998626667073579"/>
      </right>
      <top style="hair">
        <color indexed="64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hair">
        <color indexed="64"/>
      </top>
      <bottom style="thin">
        <color theme="0" tint="-0.24994659260841701"/>
      </bottom>
      <diagonal/>
    </border>
    <border>
      <left style="double">
        <color indexed="23"/>
      </left>
      <right/>
      <top style="hair">
        <color indexed="64"/>
      </top>
      <bottom style="thin">
        <color theme="0" tint="-0.24994659260841701"/>
      </bottom>
      <diagonal/>
    </border>
    <border>
      <left style="double">
        <color indexed="23"/>
      </left>
      <right style="thin">
        <color indexed="64"/>
      </right>
      <top style="hair">
        <color indexed="64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23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23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hair">
        <color indexed="23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 style="double">
        <color indexed="23"/>
      </left>
      <right/>
      <top/>
      <bottom/>
      <diagonal/>
    </border>
    <border>
      <left style="double">
        <color indexed="23"/>
      </left>
      <right style="thin">
        <color indexed="64"/>
      </right>
      <top/>
      <bottom/>
      <diagonal/>
    </border>
    <border>
      <left style="double">
        <color indexed="64"/>
      </left>
      <right style="thin">
        <color theme="0" tint="-0.34998626667073579"/>
      </right>
      <top style="double">
        <color indexed="55"/>
      </top>
      <bottom style="double">
        <color indexed="55"/>
      </bottom>
      <diagonal/>
    </border>
    <border>
      <left style="thin">
        <color theme="0" tint="-0.34998626667073579"/>
      </left>
      <right/>
      <top style="double">
        <color indexed="55"/>
      </top>
      <bottom style="double">
        <color indexed="55"/>
      </bottom>
      <diagonal/>
    </border>
    <border>
      <left style="double">
        <color indexed="23"/>
      </left>
      <right/>
      <top style="double">
        <color indexed="55"/>
      </top>
      <bottom style="double">
        <color indexed="55"/>
      </bottom>
      <diagonal/>
    </border>
    <border>
      <left style="double">
        <color indexed="23"/>
      </left>
      <right style="thin">
        <color indexed="64"/>
      </right>
      <top style="double">
        <color indexed="55"/>
      </top>
      <bottom style="double">
        <color indexed="55"/>
      </bottom>
      <diagonal/>
    </border>
    <border>
      <left style="double">
        <color indexed="64"/>
      </left>
      <right style="thin">
        <color theme="0" tint="-0.34998626667073579"/>
      </right>
      <top style="hair">
        <color indexed="23"/>
      </top>
      <bottom style="thin">
        <color theme="0" tint="-0.24994659260841701"/>
      </bottom>
      <diagonal/>
    </border>
    <border>
      <left style="double">
        <color indexed="23"/>
      </left>
      <right/>
      <top style="hair">
        <color indexed="23"/>
      </top>
      <bottom style="thin">
        <color theme="0" tint="-0.24994659260841701"/>
      </bottom>
      <diagonal/>
    </border>
    <border>
      <left style="double">
        <color indexed="23"/>
      </left>
      <right style="thin">
        <color indexed="64"/>
      </right>
      <top style="hair">
        <color indexed="23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34998626667073579"/>
      </right>
      <top/>
      <bottom style="hair">
        <color indexed="23"/>
      </bottom>
      <diagonal/>
    </border>
    <border>
      <left style="double">
        <color indexed="64"/>
      </left>
      <right style="thin">
        <color theme="0" tint="-0.34998626667073579"/>
      </right>
      <top style="double">
        <color indexed="55"/>
      </top>
      <bottom/>
      <diagonal/>
    </border>
    <border>
      <left style="thin">
        <color theme="0" tint="-0.34998626667073579"/>
      </left>
      <right/>
      <top style="double">
        <color indexed="55"/>
      </top>
      <bottom/>
      <diagonal/>
    </border>
    <border>
      <left style="double">
        <color indexed="23"/>
      </left>
      <right/>
      <top style="double">
        <color indexed="55"/>
      </top>
      <bottom/>
      <diagonal/>
    </border>
    <border>
      <left style="double">
        <color indexed="23"/>
      </left>
      <right style="thin">
        <color indexed="64"/>
      </right>
      <top style="double">
        <color indexed="55"/>
      </top>
      <bottom/>
      <diagonal/>
    </border>
    <border>
      <left style="double">
        <color theme="0"/>
      </left>
      <right/>
      <top style="double">
        <color indexed="23"/>
      </top>
      <bottom style="thin">
        <color indexed="64"/>
      </bottom>
      <diagonal/>
    </border>
    <border>
      <left style="thin">
        <color theme="0"/>
      </left>
      <right/>
      <top style="double">
        <color indexed="23"/>
      </top>
      <bottom style="thin">
        <color indexed="64"/>
      </bottom>
      <diagonal/>
    </border>
    <border>
      <left style="double">
        <color theme="0"/>
      </left>
      <right style="thin">
        <color indexed="64"/>
      </right>
      <top style="double">
        <color indexed="23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indexed="23"/>
      </top>
      <bottom style="thin">
        <color theme="0" tint="-0.34998626667073579"/>
      </bottom>
      <diagonal/>
    </border>
    <border>
      <left style="thin">
        <color theme="0" tint="-0.34998626667073579"/>
      </left>
      <right style="hair">
        <color indexed="64"/>
      </right>
      <top style="double">
        <color indexed="23"/>
      </top>
      <bottom style="thin">
        <color theme="0" tint="-0.34998626667073579"/>
      </bottom>
      <diagonal/>
    </border>
    <border>
      <left style="hair">
        <color indexed="64"/>
      </left>
      <right style="thin">
        <color indexed="64"/>
      </right>
      <top style="double">
        <color indexed="23"/>
      </top>
      <bottom style="thin">
        <color theme="0" tint="-0.34998626667073579"/>
      </bottom>
      <diagonal/>
    </border>
    <border>
      <left style="double">
        <color theme="0" tint="-0.499984740745262"/>
      </left>
      <right style="thin">
        <color theme="0" tint="-0.34998626667073579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hair">
        <color indexed="64"/>
      </right>
      <top/>
      <bottom style="thin">
        <color theme="0" tint="-0.24994659260841701"/>
      </bottom>
      <diagonal/>
    </border>
    <border>
      <left style="double">
        <color theme="0" tint="-0.499984740745262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hair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/>
      <bottom style="hair">
        <color indexed="23"/>
      </bottom>
      <diagonal/>
    </border>
    <border>
      <left/>
      <right/>
      <top/>
      <bottom style="hair">
        <color indexed="23"/>
      </bottom>
      <diagonal/>
    </border>
    <border>
      <left style="double">
        <color theme="0" tint="-0.499984740745262"/>
      </left>
      <right style="thin">
        <color theme="0" tint="-0.34998626667073579"/>
      </right>
      <top/>
      <bottom style="hair">
        <color indexed="23"/>
      </bottom>
      <diagonal/>
    </border>
    <border>
      <left style="thin">
        <color theme="0" tint="-0.34998626667073579"/>
      </left>
      <right style="hair">
        <color indexed="64"/>
      </right>
      <top/>
      <bottom style="hair">
        <color indexed="23"/>
      </bottom>
      <diagonal/>
    </border>
    <border>
      <left style="double">
        <color indexed="23"/>
      </left>
      <right/>
      <top/>
      <bottom style="hair">
        <color indexed="23"/>
      </bottom>
      <diagonal/>
    </border>
    <border>
      <left style="double">
        <color indexed="23"/>
      </left>
      <right style="thin">
        <color indexed="64"/>
      </right>
      <top/>
      <bottom style="hair">
        <color indexed="23"/>
      </bottom>
      <diagonal/>
    </border>
    <border>
      <left style="double">
        <color theme="0" tint="-0.499984740745262"/>
      </left>
      <right style="thin">
        <color theme="0" tint="-0.34998626667073579"/>
      </right>
      <top style="double">
        <color indexed="23"/>
      </top>
      <bottom style="double">
        <color indexed="23"/>
      </bottom>
      <diagonal/>
    </border>
    <border>
      <left style="thin">
        <color theme="0" tint="-0.34998626667073579"/>
      </left>
      <right/>
      <top style="double">
        <color indexed="23"/>
      </top>
      <bottom style="double">
        <color indexed="23"/>
      </bottom>
      <diagonal/>
    </border>
    <border>
      <left style="double">
        <color indexed="23"/>
      </left>
      <right/>
      <top style="double">
        <color indexed="23"/>
      </top>
      <bottom style="double">
        <color indexed="23"/>
      </bottom>
      <diagonal/>
    </border>
    <border>
      <left style="double">
        <color indexed="23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indexed="23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indexed="55"/>
      </top>
      <bottom style="double">
        <color indexed="55"/>
      </bottom>
      <diagonal/>
    </border>
    <border>
      <left style="thin">
        <color theme="0" tint="-0.34998626667073579"/>
      </left>
      <right style="hair">
        <color indexed="64"/>
      </right>
      <top style="double">
        <color indexed="55"/>
      </top>
      <bottom style="double">
        <color indexed="55"/>
      </bottom>
      <diagonal/>
    </border>
    <border>
      <left style="thin">
        <color theme="0" tint="-0.34998626667073579"/>
      </left>
      <right/>
      <top style="hair">
        <color indexed="23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indexed="23"/>
      </top>
      <bottom style="thin">
        <color theme="0" tint="-0.34998626667073579"/>
      </bottom>
      <diagonal/>
    </border>
    <border>
      <left style="double">
        <color indexed="23"/>
      </left>
      <right style="thin">
        <color indexed="64"/>
      </right>
      <top style="hair">
        <color indexed="23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hair">
        <color indexed="23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hair">
        <color indexed="23"/>
      </bottom>
      <diagonal/>
    </border>
    <border>
      <left style="thin">
        <color indexed="64"/>
      </left>
      <right/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 style="thin">
        <color theme="0" tint="-0.34998626667073579"/>
      </left>
      <right/>
      <top style="hair">
        <color indexed="23"/>
      </top>
      <bottom style="hair">
        <color indexed="23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indexed="23"/>
      </top>
      <bottom style="hair">
        <color indexed="23"/>
      </bottom>
      <diagonal/>
    </border>
    <border>
      <left style="double">
        <color indexed="23"/>
      </left>
      <right style="thin">
        <color indexed="64"/>
      </right>
      <top style="hair">
        <color indexed="23"/>
      </top>
      <bottom style="hair">
        <color indexed="23"/>
      </bottom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indexed="55"/>
      </top>
      <bottom/>
      <diagonal/>
    </border>
    <border>
      <left/>
      <right/>
      <top style="double">
        <color indexed="55"/>
      </top>
      <bottom style="thin">
        <color indexed="64"/>
      </bottom>
      <diagonal/>
    </border>
    <border>
      <left style="thin">
        <color theme="0" tint="-0.34998626667073579"/>
      </left>
      <right/>
      <top style="double">
        <color indexed="55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indexed="55"/>
      </top>
      <bottom style="thin">
        <color indexed="64"/>
      </bottom>
      <diagonal/>
    </border>
    <border>
      <left style="double">
        <color indexed="23"/>
      </left>
      <right style="thin">
        <color indexed="64"/>
      </right>
      <top style="double">
        <color indexed="55"/>
      </top>
      <bottom style="thin">
        <color indexed="64"/>
      </bottom>
      <diagonal/>
    </border>
    <border>
      <left style="double">
        <color theme="0" tint="-0.34998626667073579"/>
      </left>
      <right style="thin">
        <color indexed="64"/>
      </right>
      <top style="double">
        <color indexed="55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290">
    <xf numFmtId="0" fontId="0" fillId="0" borderId="0" xfId="0"/>
    <xf numFmtId="0" fontId="4" fillId="0" borderId="0" xfId="1" applyFont="1" applyAlignment="1">
      <alignment vertical="top"/>
    </xf>
    <xf numFmtId="0" fontId="3" fillId="0" borderId="0" xfId="1" applyAlignment="1">
      <alignment vertical="top"/>
    </xf>
    <xf numFmtId="4" fontId="3" fillId="0" borderId="0" xfId="1" applyNumberFormat="1" applyAlignment="1">
      <alignment vertical="center"/>
    </xf>
    <xf numFmtId="4" fontId="5" fillId="0" borderId="0" xfId="1" applyNumberFormat="1" applyFont="1" applyAlignment="1">
      <alignment vertical="center"/>
    </xf>
    <xf numFmtId="0" fontId="3" fillId="0" borderId="0" xfId="1" applyAlignment="1">
      <alignment vertical="center"/>
    </xf>
    <xf numFmtId="0" fontId="6" fillId="0" borderId="0" xfId="1" applyFont="1" applyAlignment="1">
      <alignment horizontal="centerContinuous" vertical="center" wrapText="1"/>
    </xf>
    <xf numFmtId="0" fontId="3" fillId="0" borderId="0" xfId="1" applyAlignment="1">
      <alignment horizontal="centerContinuous"/>
    </xf>
    <xf numFmtId="0" fontId="3" fillId="0" borderId="0" xfId="1"/>
    <xf numFmtId="0" fontId="3" fillId="0" borderId="0" xfId="1" applyAlignment="1">
      <alignment horizontal="centerContinuous" vertical="center"/>
    </xf>
    <xf numFmtId="14" fontId="7" fillId="0" borderId="0" xfId="1" applyNumberFormat="1" applyFont="1" applyAlignment="1">
      <alignment horizontal="right"/>
    </xf>
    <xf numFmtId="0" fontId="8" fillId="0" borderId="1" xfId="1" applyFont="1" applyBorder="1" applyAlignment="1">
      <alignment horizontal="centerContinuous" vertical="center"/>
    </xf>
    <xf numFmtId="0" fontId="7" fillId="0" borderId="2" xfId="1" applyFont="1" applyBorder="1" applyAlignment="1">
      <alignment horizontal="centerContinuous" vertical="center" wrapText="1"/>
    </xf>
    <xf numFmtId="0" fontId="9" fillId="0" borderId="3" xfId="1" applyFont="1" applyBorder="1" applyAlignment="1">
      <alignment horizontal="centerContinuous" vertical="center" wrapText="1"/>
    </xf>
    <xf numFmtId="0" fontId="9" fillId="2" borderId="4" xfId="1" applyFont="1" applyFill="1" applyBorder="1" applyAlignment="1">
      <alignment horizontal="centerContinuous" vertical="center" wrapText="1"/>
    </xf>
    <xf numFmtId="0" fontId="10" fillId="0" borderId="0" xfId="1" applyFont="1"/>
    <xf numFmtId="0" fontId="11" fillId="0" borderId="5" xfId="1" quotePrefix="1" applyFont="1" applyBorder="1" applyAlignment="1">
      <alignment horizontal="center" vertical="center"/>
    </xf>
    <xf numFmtId="0" fontId="11" fillId="0" borderId="6" xfId="1" applyFont="1" applyBorder="1" applyAlignment="1">
      <alignment vertical="center" wrapText="1"/>
    </xf>
    <xf numFmtId="164" fontId="11" fillId="0" borderId="7" xfId="1" applyNumberFormat="1" applyFont="1" applyBorder="1" applyAlignment="1">
      <alignment vertical="center"/>
    </xf>
    <xf numFmtId="164" fontId="9" fillId="2" borderId="8" xfId="1" applyNumberFormat="1" applyFont="1" applyFill="1" applyBorder="1" applyAlignment="1">
      <alignment vertical="center"/>
    </xf>
    <xf numFmtId="0" fontId="11" fillId="0" borderId="0" xfId="1" applyFont="1" applyAlignment="1">
      <alignment vertical="center"/>
    </xf>
    <xf numFmtId="4" fontId="11" fillId="0" borderId="0" xfId="1" applyNumberFormat="1" applyFont="1" applyAlignment="1">
      <alignment vertical="center"/>
    </xf>
    <xf numFmtId="0" fontId="11" fillId="0" borderId="9" xfId="1" quotePrefix="1" applyFont="1" applyBorder="1" applyAlignment="1">
      <alignment horizontal="center" vertical="center"/>
    </xf>
    <xf numFmtId="0" fontId="11" fillId="0" borderId="0" xfId="1" applyFont="1" applyAlignment="1">
      <alignment vertical="center" wrapText="1"/>
    </xf>
    <xf numFmtId="164" fontId="11" fillId="0" borderId="10" xfId="1" applyNumberFormat="1" applyFont="1" applyBorder="1" applyAlignment="1">
      <alignment vertical="center"/>
    </xf>
    <xf numFmtId="0" fontId="11" fillId="0" borderId="11" xfId="1" quotePrefix="1" applyFont="1" applyBorder="1" applyAlignment="1">
      <alignment horizontal="center" vertical="center"/>
    </xf>
    <xf numFmtId="164" fontId="11" fillId="0" borderId="12" xfId="1" applyNumberFormat="1" applyFont="1" applyBorder="1" applyAlignment="1">
      <alignment vertical="center"/>
    </xf>
    <xf numFmtId="164" fontId="9" fillId="2" borderId="13" xfId="1" applyNumberFormat="1" applyFont="1" applyFill="1" applyBorder="1" applyAlignment="1">
      <alignment vertical="center"/>
    </xf>
    <xf numFmtId="0" fontId="11" fillId="0" borderId="14" xfId="1" applyFont="1" applyBorder="1" applyAlignment="1">
      <alignment vertical="center" wrapText="1"/>
    </xf>
    <xf numFmtId="0" fontId="2" fillId="3" borderId="15" xfId="1" quotePrefix="1" applyFont="1" applyFill="1" applyBorder="1" applyAlignment="1">
      <alignment horizontal="center" vertical="center"/>
    </xf>
    <xf numFmtId="0" fontId="2" fillId="3" borderId="16" xfId="1" applyFont="1" applyFill="1" applyBorder="1" applyAlignment="1">
      <alignment horizontal="center" vertical="center" wrapText="1"/>
    </xf>
    <xf numFmtId="164" fontId="2" fillId="3" borderId="17" xfId="1" applyNumberFormat="1" applyFont="1" applyFill="1" applyBorder="1" applyAlignment="1">
      <alignment vertical="center"/>
    </xf>
    <xf numFmtId="164" fontId="2" fillId="3" borderId="18" xfId="1" applyNumberFormat="1" applyFont="1" applyFill="1" applyBorder="1" applyAlignment="1">
      <alignment vertical="center"/>
    </xf>
    <xf numFmtId="0" fontId="12" fillId="0" borderId="5" xfId="1" quotePrefix="1" applyFont="1" applyBorder="1" applyAlignment="1">
      <alignment horizontal="center" vertical="center"/>
    </xf>
    <xf numFmtId="0" fontId="12" fillId="0" borderId="16" xfId="1" applyFont="1" applyBorder="1" applyAlignment="1">
      <alignment vertical="center" wrapText="1"/>
    </xf>
    <xf numFmtId="164" fontId="12" fillId="0" borderId="16" xfId="1" applyNumberFormat="1" applyFont="1" applyBorder="1" applyAlignment="1">
      <alignment vertical="center"/>
    </xf>
    <xf numFmtId="164" fontId="13" fillId="0" borderId="19" xfId="1" applyNumberFormat="1" applyFont="1" applyBorder="1" applyAlignment="1">
      <alignment vertical="center"/>
    </xf>
    <xf numFmtId="0" fontId="12" fillId="0" borderId="0" xfId="1" applyFont="1" applyAlignment="1">
      <alignment vertical="center"/>
    </xf>
    <xf numFmtId="164" fontId="13" fillId="4" borderId="17" xfId="1" applyNumberFormat="1" applyFont="1" applyFill="1" applyBorder="1" applyAlignment="1">
      <alignment vertical="center"/>
    </xf>
    <xf numFmtId="164" fontId="13" fillId="4" borderId="18" xfId="1" applyNumberFormat="1" applyFont="1" applyFill="1" applyBorder="1" applyAlignment="1">
      <alignment vertical="center"/>
    </xf>
    <xf numFmtId="0" fontId="14" fillId="0" borderId="0" xfId="1" applyFont="1"/>
    <xf numFmtId="0" fontId="14" fillId="0" borderId="0" xfId="1" quotePrefix="1" applyFont="1"/>
    <xf numFmtId="2" fontId="14" fillId="0" borderId="0" xfId="1" applyNumberFormat="1" applyFont="1"/>
    <xf numFmtId="4" fontId="3" fillId="0" borderId="0" xfId="1" applyNumberFormat="1"/>
    <xf numFmtId="0" fontId="5" fillId="0" borderId="0" xfId="1" applyFont="1" applyAlignment="1">
      <alignment vertical="center"/>
    </xf>
    <xf numFmtId="164" fontId="5" fillId="0" borderId="0" xfId="1" applyNumberFormat="1" applyFont="1" applyAlignment="1">
      <alignment vertical="center"/>
    </xf>
    <xf numFmtId="10" fontId="5" fillId="0" borderId="0" xfId="1" applyNumberFormat="1" applyFont="1" applyAlignment="1">
      <alignment vertical="center"/>
    </xf>
    <xf numFmtId="0" fontId="5" fillId="0" borderId="0" xfId="1" applyFont="1" applyAlignment="1">
      <alignment horizontal="right" vertical="center"/>
    </xf>
    <xf numFmtId="164" fontId="15" fillId="3" borderId="21" xfId="1" applyNumberFormat="1" applyFont="1" applyFill="1" applyBorder="1" applyAlignment="1">
      <alignment vertical="center"/>
    </xf>
    <xf numFmtId="164" fontId="15" fillId="3" borderId="22" xfId="1" applyNumberFormat="1" applyFont="1" applyFill="1" applyBorder="1" applyAlignment="1">
      <alignment vertical="center"/>
    </xf>
    <xf numFmtId="0" fontId="15" fillId="3" borderId="23" xfId="1" applyFont="1" applyFill="1" applyBorder="1" applyAlignment="1">
      <alignment horizontal="centerContinuous" vertical="center" wrapText="1"/>
    </xf>
    <xf numFmtId="0" fontId="15" fillId="3" borderId="24" xfId="1" applyFont="1" applyFill="1" applyBorder="1" applyAlignment="1">
      <alignment horizontal="centerContinuous" vertical="center" wrapText="1"/>
    </xf>
    <xf numFmtId="0" fontId="16" fillId="0" borderId="0" xfId="1" applyFont="1" applyAlignment="1">
      <alignment vertical="center"/>
    </xf>
    <xf numFmtId="164" fontId="7" fillId="0" borderId="25" xfId="1" applyNumberFormat="1" applyFont="1" applyBorder="1" applyAlignment="1">
      <alignment vertical="center"/>
    </xf>
    <xf numFmtId="164" fontId="7" fillId="0" borderId="26" xfId="1" applyNumberFormat="1" applyFont="1" applyBorder="1" applyAlignment="1">
      <alignment vertical="center"/>
    </xf>
    <xf numFmtId="0" fontId="16" fillId="0" borderId="27" xfId="1" applyFont="1" applyBorder="1" applyAlignment="1">
      <alignment horizontal="centerContinuous" vertical="center" wrapText="1"/>
    </xf>
    <xf numFmtId="0" fontId="16" fillId="0" borderId="28" xfId="1" applyFont="1" applyBorder="1" applyAlignment="1">
      <alignment horizontal="centerContinuous" vertical="center" wrapText="1"/>
    </xf>
    <xf numFmtId="164" fontId="7" fillId="2" borderId="29" xfId="1" applyNumberFormat="1" applyFont="1" applyFill="1" applyBorder="1" applyAlignment="1">
      <alignment vertical="center"/>
    </xf>
    <xf numFmtId="164" fontId="7" fillId="2" borderId="30" xfId="1" applyNumberFormat="1" applyFont="1" applyFill="1" applyBorder="1" applyAlignment="1">
      <alignment vertical="center"/>
    </xf>
    <xf numFmtId="0" fontId="16" fillId="2" borderId="31" xfId="1" applyFont="1" applyFill="1" applyBorder="1" applyAlignment="1">
      <alignment horizontal="centerContinuous" vertical="center" wrapText="1"/>
    </xf>
    <xf numFmtId="0" fontId="16" fillId="2" borderId="32" xfId="1" applyFont="1" applyFill="1" applyBorder="1" applyAlignment="1">
      <alignment horizontal="centerContinuous" vertical="center" wrapText="1"/>
    </xf>
    <xf numFmtId="164" fontId="11" fillId="0" borderId="33" xfId="1" applyNumberFormat="1" applyFont="1" applyBorder="1" applyAlignment="1">
      <alignment vertical="center"/>
    </xf>
    <xf numFmtId="164" fontId="11" fillId="0" borderId="34" xfId="1" applyNumberFormat="1" applyFont="1" applyBorder="1" applyAlignment="1">
      <alignment vertical="center"/>
    </xf>
    <xf numFmtId="165" fontId="11" fillId="0" borderId="9" xfId="1" applyNumberFormat="1" applyFont="1" applyBorder="1" applyAlignment="1">
      <alignment vertical="center"/>
    </xf>
    <xf numFmtId="164" fontId="11" fillId="0" borderId="8" xfId="1" applyNumberFormat="1" applyFont="1" applyBorder="1" applyAlignment="1">
      <alignment vertical="center"/>
    </xf>
    <xf numFmtId="164" fontId="11" fillId="0" borderId="35" xfId="1" applyNumberFormat="1" applyFont="1" applyBorder="1" applyAlignment="1">
      <alignment vertical="center"/>
    </xf>
    <xf numFmtId="0" fontId="11" fillId="0" borderId="36" xfId="1" applyFont="1" applyBorder="1" applyAlignment="1">
      <alignment vertical="center"/>
    </xf>
    <xf numFmtId="165" fontId="11" fillId="0" borderId="37" xfId="1" applyNumberFormat="1" applyFont="1" applyBorder="1" applyAlignment="1">
      <alignment vertical="center"/>
    </xf>
    <xf numFmtId="0" fontId="11" fillId="0" borderId="38" xfId="1" applyFont="1" applyBorder="1" applyAlignment="1">
      <alignment vertical="center"/>
    </xf>
    <xf numFmtId="0" fontId="11" fillId="0" borderId="38" xfId="1" applyFont="1" applyBorder="1" applyAlignment="1">
      <alignment vertical="center" wrapText="1"/>
    </xf>
    <xf numFmtId="164" fontId="11" fillId="0" borderId="0" xfId="1" applyNumberFormat="1" applyFont="1" applyAlignment="1">
      <alignment vertical="center"/>
    </xf>
    <xf numFmtId="164" fontId="11" fillId="0" borderId="39" xfId="1" applyNumberFormat="1" applyFont="1" applyBorder="1" applyAlignment="1">
      <alignment vertical="center"/>
    </xf>
    <xf numFmtId="164" fontId="11" fillId="0" borderId="40" xfId="1" applyNumberFormat="1" applyFont="1" applyBorder="1" applyAlignment="1">
      <alignment vertical="center"/>
    </xf>
    <xf numFmtId="0" fontId="11" fillId="0" borderId="41" xfId="1" applyFont="1" applyBorder="1" applyAlignment="1">
      <alignment vertical="center" wrapText="1"/>
    </xf>
    <xf numFmtId="165" fontId="11" fillId="0" borderId="42" xfId="1" applyNumberFormat="1" applyFont="1" applyBorder="1" applyAlignment="1">
      <alignment vertical="center"/>
    </xf>
    <xf numFmtId="0" fontId="17" fillId="0" borderId="43" xfId="1" applyFont="1" applyBorder="1" applyAlignment="1">
      <alignment horizontal="centerContinuous" vertical="center"/>
    </xf>
    <xf numFmtId="0" fontId="17" fillId="0" borderId="44" xfId="1" applyFont="1" applyBorder="1" applyAlignment="1">
      <alignment horizontal="centerContinuous" vertical="center"/>
    </xf>
    <xf numFmtId="0" fontId="18" fillId="0" borderId="41" xfId="1" applyFont="1" applyBorder="1" applyAlignment="1">
      <alignment horizontal="centerContinuous" vertical="center"/>
    </xf>
    <xf numFmtId="0" fontId="18" fillId="0" borderId="45" xfId="1" applyFont="1" applyBorder="1" applyAlignment="1">
      <alignment horizontal="centerContinuous" vertical="center"/>
    </xf>
    <xf numFmtId="164" fontId="7" fillId="5" borderId="29" xfId="1" applyNumberFormat="1" applyFont="1" applyFill="1" applyBorder="1" applyAlignment="1">
      <alignment vertical="center"/>
    </xf>
    <xf numFmtId="164" fontId="7" fillId="5" borderId="30" xfId="1" applyNumberFormat="1" applyFont="1" applyFill="1" applyBorder="1" applyAlignment="1">
      <alignment vertical="center"/>
    </xf>
    <xf numFmtId="0" fontId="16" fillId="5" borderId="31" xfId="1" applyFont="1" applyFill="1" applyBorder="1" applyAlignment="1">
      <alignment horizontal="centerContinuous" vertical="center" wrapText="1"/>
    </xf>
    <xf numFmtId="0" fontId="16" fillId="5" borderId="32" xfId="1" applyFont="1" applyFill="1" applyBorder="1" applyAlignment="1">
      <alignment horizontal="centerContinuous" vertical="center" wrapText="1"/>
    </xf>
    <xf numFmtId="164" fontId="7" fillId="2" borderId="46" xfId="1" applyNumberFormat="1" applyFont="1" applyFill="1" applyBorder="1" applyAlignment="1">
      <alignment vertical="center"/>
    </xf>
    <xf numFmtId="164" fontId="7" fillId="2" borderId="47" xfId="1" applyNumberFormat="1" applyFont="1" applyFill="1" applyBorder="1" applyAlignment="1">
      <alignment vertical="center"/>
    </xf>
    <xf numFmtId="0" fontId="16" fillId="2" borderId="48" xfId="1" applyFont="1" applyFill="1" applyBorder="1" applyAlignment="1">
      <alignment horizontal="centerContinuous" vertical="center" wrapText="1"/>
    </xf>
    <xf numFmtId="0" fontId="16" fillId="2" borderId="49" xfId="1" applyFont="1" applyFill="1" applyBorder="1" applyAlignment="1">
      <alignment horizontal="centerContinuous" vertical="center" wrapText="1"/>
    </xf>
    <xf numFmtId="0" fontId="11" fillId="0" borderId="9" xfId="1" applyFont="1" applyBorder="1" applyAlignment="1">
      <alignment horizontal="center" vertical="center"/>
    </xf>
    <xf numFmtId="0" fontId="11" fillId="0" borderId="37" xfId="1" applyFont="1" applyBorder="1" applyAlignment="1">
      <alignment horizontal="center" vertical="center"/>
    </xf>
    <xf numFmtId="164" fontId="11" fillId="0" borderId="50" xfId="1" applyNumberFormat="1" applyFont="1" applyBorder="1" applyAlignment="1">
      <alignment vertical="center"/>
    </xf>
    <xf numFmtId="164" fontId="11" fillId="0" borderId="51" xfId="1" applyNumberFormat="1" applyFont="1" applyBorder="1" applyAlignment="1">
      <alignment vertical="center"/>
    </xf>
    <xf numFmtId="0" fontId="11" fillId="0" borderId="52" xfId="1" applyFont="1" applyBorder="1" applyAlignment="1">
      <alignment vertical="center" wrapText="1"/>
    </xf>
    <xf numFmtId="0" fontId="11" fillId="0" borderId="53" xfId="1" applyFont="1" applyBorder="1" applyAlignment="1">
      <alignment horizontal="center" vertical="center"/>
    </xf>
    <xf numFmtId="164" fontId="7" fillId="2" borderId="54" xfId="1" applyNumberFormat="1" applyFont="1" applyFill="1" applyBorder="1" applyAlignment="1">
      <alignment vertical="center"/>
    </xf>
    <xf numFmtId="164" fontId="7" fillId="2" borderId="55" xfId="1" applyNumberFormat="1" applyFont="1" applyFill="1" applyBorder="1" applyAlignment="1">
      <alignment vertical="center"/>
    </xf>
    <xf numFmtId="0" fontId="16" fillId="2" borderId="56" xfId="1" applyFont="1" applyFill="1" applyBorder="1" applyAlignment="1">
      <alignment horizontal="centerContinuous" vertical="center" wrapText="1"/>
    </xf>
    <xf numFmtId="0" fontId="16" fillId="2" borderId="57" xfId="1" applyFont="1" applyFill="1" applyBorder="1" applyAlignment="1">
      <alignment horizontal="centerContinuous" vertical="center" wrapText="1"/>
    </xf>
    <xf numFmtId="0" fontId="11" fillId="0" borderId="42" xfId="1" applyFont="1" applyBorder="1" applyAlignment="1">
      <alignment horizontal="center" vertical="center"/>
    </xf>
    <xf numFmtId="1" fontId="7" fillId="0" borderId="39" xfId="1" applyNumberFormat="1" applyFont="1" applyBorder="1" applyAlignment="1">
      <alignment horizontal="center" vertical="center" wrapText="1"/>
    </xf>
    <xf numFmtId="1" fontId="7" fillId="0" borderId="40" xfId="1" applyNumberFormat="1" applyFont="1" applyBorder="1" applyAlignment="1">
      <alignment horizontal="center" vertical="center" wrapText="1"/>
    </xf>
    <xf numFmtId="0" fontId="5" fillId="0" borderId="41" xfId="1" applyFont="1" applyBorder="1" applyAlignment="1">
      <alignment vertical="center"/>
    </xf>
    <xf numFmtId="0" fontId="5" fillId="0" borderId="42" xfId="1" applyFont="1" applyBorder="1" applyAlignment="1">
      <alignment vertical="center"/>
    </xf>
    <xf numFmtId="0" fontId="7" fillId="0" borderId="58" xfId="1" applyFont="1" applyBorder="1" applyAlignment="1">
      <alignment horizontal="centerContinuous" vertical="center"/>
    </xf>
    <xf numFmtId="0" fontId="5" fillId="0" borderId="59" xfId="1" applyFont="1" applyBorder="1" applyAlignment="1">
      <alignment vertical="center"/>
    </xf>
    <xf numFmtId="0" fontId="5" fillId="0" borderId="60" xfId="1" applyFont="1" applyBorder="1" applyAlignment="1">
      <alignment vertical="center"/>
    </xf>
    <xf numFmtId="14" fontId="7" fillId="0" borderId="0" xfId="1" applyNumberFormat="1" applyFont="1" applyAlignment="1">
      <alignment vertical="center"/>
    </xf>
    <xf numFmtId="0" fontId="19" fillId="0" borderId="0" xfId="1" applyFont="1" applyAlignment="1">
      <alignment horizontal="centerContinuous" vertical="center"/>
    </xf>
    <xf numFmtId="0" fontId="18" fillId="0" borderId="0" xfId="1" applyFont="1" applyAlignment="1">
      <alignment horizontal="centerContinuous" vertical="center"/>
    </xf>
    <xf numFmtId="166" fontId="7" fillId="0" borderId="0" xfId="1" quotePrefix="1" applyNumberFormat="1" applyFont="1" applyAlignment="1">
      <alignment horizontal="right" vertical="center"/>
    </xf>
    <xf numFmtId="166" fontId="7" fillId="0" borderId="0" xfId="1" applyNumberFormat="1" applyFont="1" applyAlignment="1">
      <alignment vertical="center"/>
    </xf>
    <xf numFmtId="0" fontId="5" fillId="0" borderId="61" xfId="1" applyFont="1" applyBorder="1" applyAlignment="1">
      <alignment vertical="center"/>
    </xf>
    <xf numFmtId="0" fontId="5" fillId="0" borderId="62" xfId="1" applyFont="1" applyBorder="1" applyAlignment="1">
      <alignment vertical="center"/>
    </xf>
    <xf numFmtId="1" fontId="7" fillId="0" borderId="58" xfId="1" applyNumberFormat="1" applyFont="1" applyBorder="1" applyAlignment="1">
      <alignment horizontal="center" vertical="center" wrapText="1"/>
    </xf>
    <xf numFmtId="1" fontId="7" fillId="0" borderId="4" xfId="1" applyNumberFormat="1" applyFont="1" applyBorder="1" applyAlignment="1">
      <alignment horizontal="center" vertical="center" wrapText="1"/>
    </xf>
    <xf numFmtId="0" fontId="11" fillId="0" borderId="63" xfId="1" applyFont="1" applyBorder="1" applyAlignment="1">
      <alignment horizontal="center" vertical="center"/>
    </xf>
    <xf numFmtId="0" fontId="11" fillId="0" borderId="64" xfId="1" applyFont="1" applyBorder="1" applyAlignment="1">
      <alignment vertical="center" wrapText="1"/>
    </xf>
    <xf numFmtId="164" fontId="11" fillId="0" borderId="65" xfId="1" applyNumberFormat="1" applyFont="1" applyBorder="1" applyAlignment="1">
      <alignment vertical="center"/>
    </xf>
    <xf numFmtId="10" fontId="11" fillId="0" borderId="66" xfId="1" applyNumberFormat="1" applyFont="1" applyBorder="1" applyAlignment="1">
      <alignment horizontal="center" vertical="center"/>
    </xf>
    <xf numFmtId="0" fontId="11" fillId="0" borderId="67" xfId="1" applyFont="1" applyBorder="1" applyAlignment="1">
      <alignment horizontal="center" vertical="center"/>
    </xf>
    <xf numFmtId="0" fontId="11" fillId="0" borderId="36" xfId="1" applyFont="1" applyBorder="1" applyAlignment="1">
      <alignment vertical="center" wrapText="1"/>
    </xf>
    <xf numFmtId="164" fontId="11" fillId="0" borderId="68" xfId="1" applyNumberFormat="1" applyFont="1" applyBorder="1" applyAlignment="1">
      <alignment vertical="center"/>
    </xf>
    <xf numFmtId="10" fontId="11" fillId="0" borderId="69" xfId="1" applyNumberFormat="1" applyFont="1" applyBorder="1" applyAlignment="1">
      <alignment horizontal="center" vertical="center"/>
    </xf>
    <xf numFmtId="10" fontId="11" fillId="0" borderId="33" xfId="1" applyNumberFormat="1" applyFont="1" applyBorder="1" applyAlignment="1">
      <alignment horizontal="center" vertical="center"/>
    </xf>
    <xf numFmtId="0" fontId="7" fillId="2" borderId="57" xfId="1" applyFont="1" applyFill="1" applyBorder="1" applyAlignment="1">
      <alignment horizontal="centerContinuous" vertical="center" wrapText="1"/>
    </xf>
    <xf numFmtId="0" fontId="7" fillId="2" borderId="56" xfId="1" applyFont="1" applyFill="1" applyBorder="1" applyAlignment="1">
      <alignment horizontal="centerContinuous" vertical="center" wrapText="1"/>
    </xf>
    <xf numFmtId="10" fontId="7" fillId="2" borderId="54" xfId="1" applyNumberFormat="1" applyFont="1" applyFill="1" applyBorder="1" applyAlignment="1">
      <alignment horizontal="center" vertical="center"/>
    </xf>
    <xf numFmtId="164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0" fontId="11" fillId="0" borderId="70" xfId="1" applyFont="1" applyBorder="1" applyAlignment="1">
      <alignment horizontal="center" vertical="center"/>
    </xf>
    <xf numFmtId="0" fontId="11" fillId="0" borderId="71" xfId="1" applyFont="1" applyBorder="1" applyAlignment="1">
      <alignment vertical="center" wrapText="1"/>
    </xf>
    <xf numFmtId="164" fontId="11" fillId="0" borderId="72" xfId="1" applyNumberFormat="1" applyFont="1" applyBorder="1" applyAlignment="1">
      <alignment vertical="center"/>
    </xf>
    <xf numFmtId="10" fontId="11" fillId="0" borderId="73" xfId="1" applyNumberFormat="1" applyFont="1" applyBorder="1" applyAlignment="1">
      <alignment horizontal="center" vertical="center"/>
    </xf>
    <xf numFmtId="0" fontId="7" fillId="2" borderId="49" xfId="1" applyFont="1" applyFill="1" applyBorder="1" applyAlignment="1">
      <alignment horizontal="centerContinuous" vertical="center" wrapText="1"/>
    </xf>
    <xf numFmtId="0" fontId="7" fillId="2" borderId="48" xfId="1" applyFont="1" applyFill="1" applyBorder="1" applyAlignment="1">
      <alignment horizontal="centerContinuous" vertical="center" wrapText="1"/>
    </xf>
    <xf numFmtId="10" fontId="7" fillId="2" borderId="46" xfId="1" applyNumberFormat="1" applyFont="1" applyFill="1" applyBorder="1" applyAlignment="1">
      <alignment horizontal="center" vertical="center"/>
    </xf>
    <xf numFmtId="0" fontId="2" fillId="3" borderId="32" xfId="1" applyFont="1" applyFill="1" applyBorder="1" applyAlignment="1">
      <alignment horizontal="centerContinuous" vertical="center" wrapText="1"/>
    </xf>
    <xf numFmtId="0" fontId="2" fillId="3" borderId="31" xfId="1" applyFont="1" applyFill="1" applyBorder="1" applyAlignment="1">
      <alignment horizontal="centerContinuous" vertical="center" wrapText="1"/>
    </xf>
    <xf numFmtId="164" fontId="2" fillId="3" borderId="30" xfId="1" applyNumberFormat="1" applyFont="1" applyFill="1" applyBorder="1" applyAlignment="1">
      <alignment vertical="center"/>
    </xf>
    <xf numFmtId="10" fontId="2" fillId="3" borderId="29" xfId="1" applyNumberFormat="1" applyFont="1" applyFill="1" applyBorder="1" applyAlignment="1">
      <alignment horizontal="center" vertical="center"/>
    </xf>
    <xf numFmtId="10" fontId="17" fillId="0" borderId="43" xfId="1" applyNumberFormat="1" applyFont="1" applyBorder="1" applyAlignment="1">
      <alignment horizontal="center" vertical="center"/>
    </xf>
    <xf numFmtId="165" fontId="11" fillId="0" borderId="63" xfId="1" applyNumberFormat="1" applyFont="1" applyBorder="1" applyAlignment="1">
      <alignment horizontal="centerContinuous" vertical="center" wrapText="1"/>
    </xf>
    <xf numFmtId="165" fontId="11" fillId="0" borderId="67" xfId="1" applyNumberFormat="1" applyFont="1" applyBorder="1" applyAlignment="1">
      <alignment vertical="center"/>
    </xf>
    <xf numFmtId="0" fontId="7" fillId="2" borderId="32" xfId="1" applyFont="1" applyFill="1" applyBorder="1" applyAlignment="1">
      <alignment horizontal="centerContinuous" vertical="center" wrapText="1"/>
    </xf>
    <xf numFmtId="0" fontId="7" fillId="2" borderId="31" xfId="1" applyFont="1" applyFill="1" applyBorder="1" applyAlignment="1">
      <alignment horizontal="centerContinuous" vertical="center" wrapText="1"/>
    </xf>
    <xf numFmtId="10" fontId="7" fillId="2" borderId="29" xfId="1" applyNumberFormat="1" applyFont="1" applyFill="1" applyBorder="1" applyAlignment="1">
      <alignment horizontal="center" vertical="center"/>
    </xf>
    <xf numFmtId="0" fontId="2" fillId="3" borderId="74" xfId="1" applyFont="1" applyFill="1" applyBorder="1" applyAlignment="1">
      <alignment horizontal="centerContinuous" vertical="center" wrapText="1"/>
    </xf>
    <xf numFmtId="0" fontId="2" fillId="3" borderId="23" xfId="1" applyFont="1" applyFill="1" applyBorder="1" applyAlignment="1">
      <alignment horizontal="centerContinuous" vertical="center" wrapText="1"/>
    </xf>
    <xf numFmtId="164" fontId="2" fillId="3" borderId="22" xfId="1" applyNumberFormat="1" applyFont="1" applyFill="1" applyBorder="1" applyAlignment="1">
      <alignment vertical="center"/>
    </xf>
    <xf numFmtId="10" fontId="2" fillId="3" borderId="21" xfId="1" applyNumberFormat="1" applyFont="1" applyFill="1" applyBorder="1" applyAlignment="1">
      <alignment horizontal="center" vertical="center"/>
    </xf>
    <xf numFmtId="0" fontId="10" fillId="0" borderId="0" xfId="1" applyFont="1" applyAlignment="1">
      <alignment vertical="center"/>
    </xf>
    <xf numFmtId="0" fontId="20" fillId="6" borderId="0" xfId="2" applyFont="1" applyFill="1" applyAlignment="1">
      <alignment horizontal="left" vertical="center" wrapText="1"/>
    </xf>
    <xf numFmtId="2" fontId="5" fillId="0" borderId="0" xfId="1" applyNumberFormat="1" applyFont="1" applyAlignment="1">
      <alignment vertical="center"/>
    </xf>
    <xf numFmtId="0" fontId="10" fillId="0" borderId="60" xfId="1" applyFont="1" applyBorder="1" applyAlignment="1">
      <alignment vertical="center"/>
    </xf>
    <xf numFmtId="0" fontId="10" fillId="0" borderId="59" xfId="1" applyFont="1" applyBorder="1" applyAlignment="1">
      <alignment vertical="center"/>
    </xf>
    <xf numFmtId="0" fontId="21" fillId="0" borderId="75" xfId="1" applyFont="1" applyBorder="1" applyAlignment="1">
      <alignment horizontal="centerContinuous" vertical="center"/>
    </xf>
    <xf numFmtId="0" fontId="21" fillId="0" borderId="76" xfId="1" applyFont="1" applyBorder="1" applyAlignment="1">
      <alignment horizontal="centerContinuous" vertical="center"/>
    </xf>
    <xf numFmtId="0" fontId="21" fillId="0" borderId="62" xfId="1" applyFont="1" applyBorder="1" applyAlignment="1">
      <alignment horizontal="centerContinuous" vertical="center"/>
    </xf>
    <xf numFmtId="0" fontId="21" fillId="0" borderId="77" xfId="1" applyFont="1" applyBorder="1" applyAlignment="1">
      <alignment horizontal="centerContinuous" vertical="center"/>
    </xf>
    <xf numFmtId="0" fontId="21" fillId="0" borderId="78" xfId="1" applyFont="1" applyBorder="1" applyAlignment="1">
      <alignment horizontal="centerContinuous" vertical="center"/>
    </xf>
    <xf numFmtId="0" fontId="10" fillId="0" borderId="42" xfId="1" applyFont="1" applyBorder="1" applyAlignment="1">
      <alignment vertical="center"/>
    </xf>
    <xf numFmtId="0" fontId="10" fillId="0" borderId="41" xfId="1" applyFont="1" applyBorder="1" applyAlignment="1">
      <alignment vertical="center"/>
    </xf>
    <xf numFmtId="2" fontId="21" fillId="0" borderId="79" xfId="1" applyNumberFormat="1" applyFont="1" applyBorder="1" applyAlignment="1">
      <alignment horizontal="center" vertical="center" wrapText="1"/>
    </xf>
    <xf numFmtId="2" fontId="21" fillId="0" borderId="80" xfId="1" applyNumberFormat="1" applyFont="1" applyBorder="1" applyAlignment="1">
      <alignment horizontal="center" vertical="center" wrapText="1"/>
    </xf>
    <xf numFmtId="2" fontId="21" fillId="0" borderId="81" xfId="1" applyNumberFormat="1" applyFont="1" applyBorder="1" applyAlignment="1">
      <alignment horizontal="center" vertical="center" wrapText="1"/>
    </xf>
    <xf numFmtId="2" fontId="7" fillId="5" borderId="82" xfId="1" applyNumberFormat="1" applyFont="1" applyFill="1" applyBorder="1" applyAlignment="1">
      <alignment horizontal="center" vertical="center" wrapText="1"/>
    </xf>
    <xf numFmtId="2" fontId="7" fillId="5" borderId="83" xfId="1" applyNumberFormat="1" applyFont="1" applyFill="1" applyBorder="1" applyAlignment="1">
      <alignment horizontal="center" vertical="center" wrapText="1"/>
    </xf>
    <xf numFmtId="0" fontId="5" fillId="0" borderId="84" xfId="1" applyFont="1" applyBorder="1" applyAlignment="1">
      <alignment horizontal="center" vertical="center"/>
    </xf>
    <xf numFmtId="0" fontId="5" fillId="0" borderId="85" xfId="1" applyFont="1" applyBorder="1" applyAlignment="1">
      <alignment vertical="center" wrapText="1"/>
    </xf>
    <xf numFmtId="164" fontId="5" fillId="0" borderId="86" xfId="1" applyNumberFormat="1" applyFont="1" applyBorder="1" applyAlignment="1">
      <alignment vertical="center"/>
    </xf>
    <xf numFmtId="164" fontId="5" fillId="0" borderId="87" xfId="1" applyNumberFormat="1" applyFont="1" applyBorder="1" applyAlignment="1">
      <alignment vertical="center"/>
    </xf>
    <xf numFmtId="164" fontId="11" fillId="0" borderId="87" xfId="1" applyNumberFormat="1" applyFont="1" applyBorder="1" applyAlignment="1">
      <alignment vertical="center"/>
    </xf>
    <xf numFmtId="164" fontId="11" fillId="5" borderId="88" xfId="1" applyNumberFormat="1" applyFont="1" applyFill="1" applyBorder="1" applyAlignment="1">
      <alignment vertical="center"/>
    </xf>
    <xf numFmtId="164" fontId="11" fillId="0" borderId="86" xfId="1" applyNumberFormat="1" applyFont="1" applyBorder="1" applyAlignment="1">
      <alignment vertical="center"/>
    </xf>
    <xf numFmtId="164" fontId="11" fillId="5" borderId="89" xfId="1" applyNumberFormat="1" applyFont="1" applyFill="1" applyBorder="1" applyAlignment="1">
      <alignment vertical="center"/>
    </xf>
    <xf numFmtId="0" fontId="5" fillId="0" borderId="67" xfId="1" applyFont="1" applyBorder="1" applyAlignment="1">
      <alignment horizontal="center" vertical="center"/>
    </xf>
    <xf numFmtId="0" fontId="5" fillId="0" borderId="36" xfId="1" applyFont="1" applyBorder="1" applyAlignment="1">
      <alignment vertical="center" wrapText="1"/>
    </xf>
    <xf numFmtId="164" fontId="5" fillId="0" borderId="90" xfId="1" applyNumberFormat="1" applyFont="1" applyBorder="1" applyAlignment="1">
      <alignment vertical="center"/>
    </xf>
    <xf numFmtId="164" fontId="5" fillId="0" borderId="91" xfId="1" applyNumberFormat="1" applyFont="1" applyBorder="1" applyAlignment="1">
      <alignment vertical="center"/>
    </xf>
    <xf numFmtId="164" fontId="11" fillId="0" borderId="91" xfId="1" applyNumberFormat="1" applyFont="1" applyBorder="1" applyAlignment="1">
      <alignment vertical="center"/>
    </xf>
    <xf numFmtId="164" fontId="11" fillId="5" borderId="92" xfId="1" applyNumberFormat="1" applyFont="1" applyFill="1" applyBorder="1" applyAlignment="1">
      <alignment vertical="center"/>
    </xf>
    <xf numFmtId="164" fontId="11" fillId="0" borderId="90" xfId="1" applyNumberFormat="1" applyFont="1" applyBorder="1" applyAlignment="1">
      <alignment vertical="center"/>
    </xf>
    <xf numFmtId="164" fontId="11" fillId="5" borderId="93" xfId="1" applyNumberFormat="1" applyFont="1" applyFill="1" applyBorder="1" applyAlignment="1">
      <alignment vertical="center"/>
    </xf>
    <xf numFmtId="0" fontId="11" fillId="0" borderId="0" xfId="1" applyFont="1"/>
    <xf numFmtId="164" fontId="11" fillId="0" borderId="94" xfId="1" applyNumberFormat="1" applyFont="1" applyBorder="1" applyAlignment="1">
      <alignment vertical="center"/>
    </xf>
    <xf numFmtId="164" fontId="11" fillId="0" borderId="95" xfId="1" applyNumberFormat="1" applyFont="1" applyBorder="1" applyAlignment="1">
      <alignment vertical="center"/>
    </xf>
    <xf numFmtId="164" fontId="11" fillId="0" borderId="96" xfId="1" applyNumberFormat="1" applyFont="1" applyBorder="1" applyAlignment="1">
      <alignment vertical="center"/>
    </xf>
    <xf numFmtId="164" fontId="11" fillId="5" borderId="97" xfId="1" applyNumberFormat="1" applyFont="1" applyFill="1" applyBorder="1" applyAlignment="1">
      <alignment vertical="center"/>
    </xf>
    <xf numFmtId="164" fontId="11" fillId="5" borderId="98" xfId="1" applyNumberFormat="1" applyFont="1" applyFill="1" applyBorder="1" applyAlignment="1">
      <alignment vertical="center"/>
    </xf>
    <xf numFmtId="164" fontId="9" fillId="2" borderId="99" xfId="1" applyNumberFormat="1" applyFont="1" applyFill="1" applyBorder="1" applyAlignment="1">
      <alignment vertical="center"/>
    </xf>
    <xf numFmtId="164" fontId="9" fillId="2" borderId="100" xfId="1" applyNumberFormat="1" applyFont="1" applyFill="1" applyBorder="1" applyAlignment="1">
      <alignment vertical="center"/>
    </xf>
    <xf numFmtId="164" fontId="9" fillId="5" borderId="101" xfId="1" applyNumberFormat="1" applyFont="1" applyFill="1" applyBorder="1" applyAlignment="1">
      <alignment vertical="center"/>
    </xf>
    <xf numFmtId="164" fontId="9" fillId="5" borderId="102" xfId="1" applyNumberFormat="1" applyFont="1" applyFill="1" applyBorder="1" applyAlignment="1">
      <alignment vertical="center"/>
    </xf>
    <xf numFmtId="164" fontId="11" fillId="0" borderId="103" xfId="1" applyNumberFormat="1" applyFont="1" applyBorder="1" applyAlignment="1">
      <alignment vertical="center"/>
    </xf>
    <xf numFmtId="164" fontId="11" fillId="5" borderId="104" xfId="1" applyNumberFormat="1" applyFont="1" applyFill="1" applyBorder="1" applyAlignment="1">
      <alignment vertical="center"/>
    </xf>
    <xf numFmtId="164" fontId="11" fillId="5" borderId="105" xfId="1" applyNumberFormat="1" applyFont="1" applyFill="1" applyBorder="1" applyAlignment="1">
      <alignment vertical="center"/>
    </xf>
    <xf numFmtId="164" fontId="11" fillId="0" borderId="106" xfId="1" applyNumberFormat="1" applyFont="1" applyBorder="1" applyAlignment="1">
      <alignment vertical="center"/>
    </xf>
    <xf numFmtId="164" fontId="9" fillId="2" borderId="107" xfId="1" applyNumberFormat="1" applyFont="1" applyFill="1" applyBorder="1" applyAlignment="1">
      <alignment vertical="center"/>
    </xf>
    <xf numFmtId="164" fontId="9" fillId="2" borderId="108" xfId="1" applyNumberFormat="1" applyFont="1" applyFill="1" applyBorder="1" applyAlignment="1">
      <alignment vertical="center"/>
    </xf>
    <xf numFmtId="164" fontId="9" fillId="5" borderId="109" xfId="1" applyNumberFormat="1" applyFont="1" applyFill="1" applyBorder="1" applyAlignment="1">
      <alignment vertical="center"/>
    </xf>
    <xf numFmtId="164" fontId="9" fillId="5" borderId="110" xfId="1" applyNumberFormat="1" applyFont="1" applyFill="1" applyBorder="1" applyAlignment="1">
      <alignment vertical="center"/>
    </xf>
    <xf numFmtId="0" fontId="22" fillId="3" borderId="74" xfId="1" applyFont="1" applyFill="1" applyBorder="1" applyAlignment="1">
      <alignment horizontal="centerContinuous" vertical="center" wrapText="1"/>
    </xf>
    <xf numFmtId="0" fontId="22" fillId="3" borderId="23" xfId="1" applyFont="1" applyFill="1" applyBorder="1" applyAlignment="1">
      <alignment horizontal="centerContinuous" vertical="center" wrapText="1"/>
    </xf>
    <xf numFmtId="164" fontId="22" fillId="3" borderId="111" xfId="1" applyNumberFormat="1" applyFont="1" applyFill="1" applyBorder="1" applyAlignment="1">
      <alignment vertical="center"/>
    </xf>
    <xf numFmtId="164" fontId="22" fillId="3" borderId="112" xfId="1" applyNumberFormat="1" applyFont="1" applyFill="1" applyBorder="1" applyAlignment="1">
      <alignment vertical="center"/>
    </xf>
    <xf numFmtId="164" fontId="22" fillId="3" borderId="113" xfId="1" applyNumberFormat="1" applyFont="1" applyFill="1" applyBorder="1" applyAlignment="1">
      <alignment vertical="center"/>
    </xf>
    <xf numFmtId="0" fontId="17" fillId="0" borderId="114" xfId="1" applyFont="1" applyBorder="1" applyAlignment="1">
      <alignment horizontal="centerContinuous" vertical="center"/>
    </xf>
    <xf numFmtId="0" fontId="17" fillId="0" borderId="115" xfId="1" applyFont="1" applyBorder="1" applyAlignment="1">
      <alignment horizontal="centerContinuous" vertical="center"/>
    </xf>
    <xf numFmtId="0" fontId="17" fillId="0" borderId="116" xfId="1" applyFont="1" applyBorder="1" applyAlignment="1">
      <alignment horizontal="centerContinuous" vertical="center"/>
    </xf>
    <xf numFmtId="165" fontId="5" fillId="0" borderId="70" xfId="1" applyNumberFormat="1" applyFont="1" applyBorder="1" applyAlignment="1">
      <alignment horizontal="centerContinuous" vertical="center" wrapText="1"/>
    </xf>
    <xf numFmtId="0" fontId="5" fillId="0" borderId="64" xfId="1" applyFont="1" applyBorder="1" applyAlignment="1">
      <alignment vertical="center" wrapText="1"/>
    </xf>
    <xf numFmtId="0" fontId="5" fillId="0" borderId="117" xfId="1" applyFont="1" applyBorder="1" applyAlignment="1">
      <alignment vertical="center"/>
    </xf>
    <xf numFmtId="0" fontId="5" fillId="0" borderId="118" xfId="1" applyFont="1" applyBorder="1" applyAlignment="1">
      <alignment vertical="center"/>
    </xf>
    <xf numFmtId="0" fontId="11" fillId="0" borderId="118" xfId="1" applyFont="1" applyBorder="1" applyAlignment="1">
      <alignment vertical="center"/>
    </xf>
    <xf numFmtId="0" fontId="11" fillId="0" borderId="117" xfId="1" applyFont="1" applyBorder="1" applyAlignment="1">
      <alignment vertical="center"/>
    </xf>
    <xf numFmtId="165" fontId="5" fillId="0" borderId="67" xfId="1" applyNumberFormat="1" applyFont="1" applyBorder="1" applyAlignment="1">
      <alignment vertical="center"/>
    </xf>
    <xf numFmtId="0" fontId="5" fillId="0" borderId="119" xfId="1" applyFont="1" applyBorder="1" applyAlignment="1">
      <alignment vertical="center"/>
    </xf>
    <xf numFmtId="0" fontId="5" fillId="0" borderId="120" xfId="1" applyFont="1" applyBorder="1" applyAlignment="1">
      <alignment vertical="center"/>
    </xf>
    <xf numFmtId="0" fontId="11" fillId="0" borderId="120" xfId="1" applyFont="1" applyBorder="1" applyAlignment="1">
      <alignment vertical="center"/>
    </xf>
    <xf numFmtId="0" fontId="11" fillId="0" borderId="119" xfId="1" applyFont="1" applyBorder="1" applyAlignment="1">
      <alignment vertical="center"/>
    </xf>
    <xf numFmtId="4" fontId="11" fillId="0" borderId="119" xfId="1" applyNumberFormat="1" applyFont="1" applyBorder="1" applyAlignment="1">
      <alignment vertical="center"/>
    </xf>
    <xf numFmtId="4" fontId="11" fillId="0" borderId="120" xfId="1" applyNumberFormat="1" applyFont="1" applyBorder="1" applyAlignment="1">
      <alignment vertical="center"/>
    </xf>
    <xf numFmtId="165" fontId="11" fillId="0" borderId="121" xfId="1" applyNumberFormat="1" applyFont="1" applyBorder="1" applyAlignment="1">
      <alignment vertical="center"/>
    </xf>
    <xf numFmtId="0" fontId="11" fillId="0" borderId="122" xfId="1" applyFont="1" applyBorder="1" applyAlignment="1">
      <alignment vertical="center"/>
    </xf>
    <xf numFmtId="0" fontId="11" fillId="0" borderId="123" xfId="1" applyFont="1" applyBorder="1" applyAlignment="1">
      <alignment vertical="center"/>
    </xf>
    <xf numFmtId="0" fontId="11" fillId="0" borderId="124" xfId="1" applyFont="1" applyBorder="1" applyAlignment="1">
      <alignment vertical="center"/>
    </xf>
    <xf numFmtId="164" fontId="11" fillId="5" borderId="125" xfId="1" applyNumberFormat="1" applyFont="1" applyFill="1" applyBorder="1" applyAlignment="1">
      <alignment vertical="center"/>
    </xf>
    <xf numFmtId="164" fontId="11" fillId="5" borderId="126" xfId="1" applyNumberFormat="1" applyFont="1" applyFill="1" applyBorder="1" applyAlignment="1">
      <alignment vertical="center"/>
    </xf>
    <xf numFmtId="0" fontId="7" fillId="7" borderId="32" xfId="1" applyFont="1" applyFill="1" applyBorder="1" applyAlignment="1">
      <alignment horizontal="centerContinuous" vertical="center" wrapText="1"/>
    </xf>
    <xf numFmtId="0" fontId="7" fillId="7" borderId="31" xfId="1" applyFont="1" applyFill="1" applyBorder="1" applyAlignment="1">
      <alignment horizontal="centerContinuous" vertical="center" wrapText="1"/>
    </xf>
    <xf numFmtId="164" fontId="9" fillId="7" borderId="127" xfId="1" applyNumberFormat="1" applyFont="1" applyFill="1" applyBorder="1" applyAlignment="1">
      <alignment vertical="center"/>
    </xf>
    <xf numFmtId="164" fontId="9" fillId="7" borderId="128" xfId="1" applyNumberFormat="1" applyFont="1" applyFill="1" applyBorder="1" applyAlignment="1">
      <alignment vertical="center"/>
    </xf>
    <xf numFmtId="164" fontId="9" fillId="7" borderId="129" xfId="1" applyNumberFormat="1" applyFont="1" applyFill="1" applyBorder="1" applyAlignment="1">
      <alignment vertical="center"/>
    </xf>
    <xf numFmtId="164" fontId="9" fillId="7" borderId="130" xfId="1" applyNumberFormat="1" applyFont="1" applyFill="1" applyBorder="1" applyAlignment="1">
      <alignment vertical="center"/>
    </xf>
    <xf numFmtId="0" fontId="10" fillId="0" borderId="61" xfId="1" applyFont="1" applyBorder="1" applyAlignment="1">
      <alignment vertical="center"/>
    </xf>
    <xf numFmtId="0" fontId="10" fillId="0" borderId="62" xfId="1" applyFont="1" applyBorder="1" applyAlignment="1">
      <alignment vertical="center"/>
    </xf>
    <xf numFmtId="2" fontId="7" fillId="0" borderId="131" xfId="1" applyNumberFormat="1" applyFont="1" applyBorder="1" applyAlignment="1">
      <alignment horizontal="center" vertical="center" wrapText="1"/>
    </xf>
    <xf numFmtId="2" fontId="7" fillId="0" borderId="132" xfId="1" applyNumberFormat="1" applyFont="1" applyBorder="1" applyAlignment="1">
      <alignment horizontal="center" vertical="center" wrapText="1"/>
    </xf>
    <xf numFmtId="2" fontId="7" fillId="5" borderId="78" xfId="1" applyNumberFormat="1" applyFont="1" applyFill="1" applyBorder="1" applyAlignment="1">
      <alignment horizontal="center" vertical="center" wrapText="1"/>
    </xf>
    <xf numFmtId="0" fontId="20" fillId="0" borderId="41" xfId="1" applyFont="1" applyBorder="1" applyAlignment="1">
      <alignment vertical="center" wrapText="1"/>
    </xf>
    <xf numFmtId="164" fontId="11" fillId="0" borderId="80" xfId="1" applyNumberFormat="1" applyFont="1" applyBorder="1" applyAlignment="1">
      <alignment vertical="center"/>
    </xf>
    <xf numFmtId="164" fontId="11" fillId="0" borderId="133" xfId="1" applyNumberFormat="1" applyFont="1" applyBorder="1" applyAlignment="1">
      <alignment vertical="center"/>
    </xf>
    <xf numFmtId="164" fontId="11" fillId="5" borderId="83" xfId="1" applyNumberFormat="1" applyFont="1" applyFill="1" applyBorder="1" applyAlignment="1">
      <alignment vertical="center"/>
    </xf>
    <xf numFmtId="0" fontId="20" fillId="0" borderId="38" xfId="1" applyFont="1" applyBorder="1" applyAlignment="1">
      <alignment vertical="center" wrapText="1"/>
    </xf>
    <xf numFmtId="164" fontId="11" fillId="0" borderId="134" xfId="1" applyNumberFormat="1" applyFont="1" applyBorder="1" applyAlignment="1">
      <alignment vertical="center"/>
    </xf>
    <xf numFmtId="164" fontId="11" fillId="0" borderId="135" xfId="1" applyNumberFormat="1" applyFont="1" applyBorder="1" applyAlignment="1">
      <alignment vertical="center"/>
    </xf>
    <xf numFmtId="164" fontId="11" fillId="5" borderId="136" xfId="1" applyNumberFormat="1" applyFont="1" applyFill="1" applyBorder="1" applyAlignment="1">
      <alignment vertical="center"/>
    </xf>
    <xf numFmtId="0" fontId="20" fillId="0" borderId="0" xfId="1" applyFont="1" applyAlignment="1">
      <alignment vertical="center" wrapText="1"/>
    </xf>
    <xf numFmtId="164" fontId="7" fillId="2" borderId="100" xfId="1" applyNumberFormat="1" applyFont="1" applyFill="1" applyBorder="1" applyAlignment="1">
      <alignment vertical="center"/>
    </xf>
    <xf numFmtId="164" fontId="7" fillId="2" borderId="137" xfId="1" applyNumberFormat="1" applyFont="1" applyFill="1" applyBorder="1" applyAlignment="1">
      <alignment vertical="center"/>
    </xf>
    <xf numFmtId="164" fontId="7" fillId="2" borderId="138" xfId="1" applyNumberFormat="1" applyFont="1" applyFill="1" applyBorder="1" applyAlignment="1">
      <alignment vertical="center"/>
    </xf>
    <xf numFmtId="164" fontId="7" fillId="5" borderId="102" xfId="1" applyNumberFormat="1" applyFont="1" applyFill="1" applyBorder="1" applyAlignment="1">
      <alignment vertical="center"/>
    </xf>
    <xf numFmtId="0" fontId="20" fillId="0" borderId="52" xfId="1" applyFont="1" applyBorder="1" applyAlignment="1">
      <alignment vertical="center" wrapText="1"/>
    </xf>
    <xf numFmtId="164" fontId="11" fillId="0" borderId="139" xfId="1" applyNumberFormat="1" applyFont="1" applyBorder="1" applyAlignment="1">
      <alignment vertical="center"/>
    </xf>
    <xf numFmtId="164" fontId="11" fillId="0" borderId="140" xfId="1" applyNumberFormat="1" applyFont="1" applyBorder="1" applyAlignment="1">
      <alignment vertical="center"/>
    </xf>
    <xf numFmtId="164" fontId="11" fillId="5" borderId="141" xfId="1" applyNumberFormat="1" applyFont="1" applyFill="1" applyBorder="1" applyAlignment="1">
      <alignment vertical="center"/>
    </xf>
    <xf numFmtId="0" fontId="11" fillId="0" borderId="121" xfId="1" applyFont="1" applyBorder="1" applyAlignment="1">
      <alignment horizontal="center" vertical="center"/>
    </xf>
    <xf numFmtId="0" fontId="20" fillId="0" borderId="122" xfId="1" applyFont="1" applyBorder="1" applyAlignment="1">
      <alignment vertical="center" wrapText="1"/>
    </xf>
    <xf numFmtId="164" fontId="11" fillId="0" borderId="142" xfId="1" applyNumberFormat="1" applyFont="1" applyBorder="1" applyAlignment="1">
      <alignment vertical="center"/>
    </xf>
    <xf numFmtId="164" fontId="11" fillId="0" borderId="143" xfId="1" applyNumberFormat="1" applyFont="1" applyBorder="1" applyAlignment="1">
      <alignment vertical="center"/>
    </xf>
    <xf numFmtId="0" fontId="11" fillId="0" borderId="144" xfId="1" applyFont="1" applyBorder="1" applyAlignment="1">
      <alignment horizontal="center" vertical="center"/>
    </xf>
    <xf numFmtId="0" fontId="20" fillId="0" borderId="145" xfId="1" applyFont="1" applyBorder="1" applyAlignment="1">
      <alignment vertical="center" wrapText="1"/>
    </xf>
    <xf numFmtId="164" fontId="11" fillId="0" borderId="146" xfId="1" applyNumberFormat="1" applyFont="1" applyBorder="1" applyAlignment="1">
      <alignment vertical="center"/>
    </xf>
    <xf numFmtId="164" fontId="11" fillId="0" borderId="147" xfId="1" applyNumberFormat="1" applyFont="1" applyBorder="1" applyAlignment="1">
      <alignment vertical="center"/>
    </xf>
    <xf numFmtId="164" fontId="11" fillId="5" borderId="148" xfId="1" applyNumberFormat="1" applyFont="1" applyFill="1" applyBorder="1" applyAlignment="1">
      <alignment vertical="center"/>
    </xf>
    <xf numFmtId="0" fontId="7" fillId="0" borderId="49" xfId="1" applyFont="1" applyBorder="1" applyAlignment="1">
      <alignment horizontal="centerContinuous" vertical="center" wrapText="1"/>
    </xf>
    <xf numFmtId="0" fontId="7" fillId="0" borderId="48" xfId="1" applyFont="1" applyBorder="1" applyAlignment="1">
      <alignment horizontal="centerContinuous" vertical="center" wrapText="1"/>
    </xf>
    <xf numFmtId="164" fontId="7" fillId="0" borderId="108" xfId="1" applyNumberFormat="1" applyFont="1" applyBorder="1" applyAlignment="1">
      <alignment vertical="center"/>
    </xf>
    <xf numFmtId="164" fontId="7" fillId="0" borderId="149" xfId="1" applyNumberFormat="1" applyFont="1" applyBorder="1" applyAlignment="1">
      <alignment vertical="center"/>
    </xf>
    <xf numFmtId="164" fontId="7" fillId="0" borderId="110" xfId="1" applyNumberFormat="1" applyFont="1" applyBorder="1" applyAlignment="1">
      <alignment vertical="center"/>
    </xf>
    <xf numFmtId="0" fontId="2" fillId="3" borderId="150" xfId="1" applyFont="1" applyFill="1" applyBorder="1" applyAlignment="1">
      <alignment horizontal="centerContinuous" vertical="center" wrapText="1"/>
    </xf>
    <xf numFmtId="164" fontId="2" fillId="3" borderId="151" xfId="1" applyNumberFormat="1" applyFont="1" applyFill="1" applyBorder="1" applyAlignment="1">
      <alignment vertical="center"/>
    </xf>
    <xf numFmtId="164" fontId="2" fillId="3" borderId="152" xfId="1" applyNumberFormat="1" applyFont="1" applyFill="1" applyBorder="1" applyAlignment="1">
      <alignment vertical="center"/>
    </xf>
    <xf numFmtId="164" fontId="2" fillId="3" borderId="153" xfId="1" applyNumberFormat="1" applyFont="1" applyFill="1" applyBorder="1" applyAlignment="1">
      <alignment vertical="center"/>
    </xf>
    <xf numFmtId="0" fontId="7" fillId="0" borderId="74" xfId="1" applyFont="1" applyBorder="1" applyAlignment="1">
      <alignment horizontal="centerContinuous" vertical="center" wrapText="1"/>
    </xf>
    <xf numFmtId="0" fontId="7" fillId="0" borderId="150" xfId="1" applyFont="1" applyBorder="1" applyAlignment="1">
      <alignment horizontal="centerContinuous" vertical="center" wrapText="1"/>
    </xf>
    <xf numFmtId="164" fontId="7" fillId="0" borderId="151" xfId="1" applyNumberFormat="1" applyFont="1" applyBorder="1" applyAlignment="1">
      <alignment vertical="center"/>
    </xf>
    <xf numFmtId="164" fontId="7" fillId="0" borderId="152" xfId="1" applyNumberFormat="1" applyFont="1" applyBorder="1" applyAlignment="1">
      <alignment vertical="center"/>
    </xf>
    <xf numFmtId="164" fontId="7" fillId="0" borderId="153" xfId="1" applyNumberFormat="1" applyFont="1" applyBorder="1" applyAlignment="1">
      <alignment vertical="center"/>
    </xf>
    <xf numFmtId="0" fontId="23" fillId="0" borderId="0" xfId="1" applyFont="1" applyAlignment="1">
      <alignment vertical="center"/>
    </xf>
    <xf numFmtId="2" fontId="7" fillId="0" borderId="62" xfId="1" applyNumberFormat="1" applyFont="1" applyBorder="1" applyAlignment="1">
      <alignment horizontal="center" vertical="center" wrapText="1"/>
    </xf>
    <xf numFmtId="164" fontId="11" fillId="0" borderId="41" xfId="1" applyNumberFormat="1" applyFont="1" applyBorder="1" applyAlignment="1">
      <alignment vertical="center"/>
    </xf>
    <xf numFmtId="164" fontId="11" fillId="0" borderId="38" xfId="1" applyNumberFormat="1" applyFont="1" applyBorder="1" applyAlignment="1">
      <alignment vertical="center"/>
    </xf>
    <xf numFmtId="164" fontId="7" fillId="2" borderId="56" xfId="1" applyNumberFormat="1" applyFont="1" applyFill="1" applyBorder="1" applyAlignment="1">
      <alignment vertical="center"/>
    </xf>
    <xf numFmtId="164" fontId="7" fillId="0" borderId="48" xfId="1" applyNumberFormat="1" applyFont="1" applyBorder="1" applyAlignment="1">
      <alignment vertical="center"/>
    </xf>
    <xf numFmtId="164" fontId="2" fillId="3" borderId="150" xfId="1" applyNumberFormat="1" applyFont="1" applyFill="1" applyBorder="1" applyAlignment="1">
      <alignment vertical="center"/>
    </xf>
    <xf numFmtId="164" fontId="2" fillId="3" borderId="154" xfId="1" applyNumberFormat="1" applyFont="1" applyFill="1" applyBorder="1" applyAlignment="1">
      <alignment vertical="center"/>
    </xf>
    <xf numFmtId="164" fontId="7" fillId="0" borderId="150" xfId="1" applyNumberFormat="1" applyFont="1" applyBorder="1" applyAlignment="1">
      <alignment vertical="center"/>
    </xf>
    <xf numFmtId="0" fontId="13" fillId="4" borderId="15" xfId="1" quotePrefix="1" applyFont="1" applyFill="1" applyBorder="1" applyAlignment="1">
      <alignment horizontal="center" vertical="center" wrapText="1"/>
    </xf>
    <xf numFmtId="0" fontId="13" fillId="4" borderId="20" xfId="1" quotePrefix="1" applyFont="1" applyFill="1" applyBorder="1" applyAlignment="1">
      <alignment horizontal="center" vertical="center" wrapText="1"/>
    </xf>
    <xf numFmtId="0" fontId="20" fillId="2" borderId="0" xfId="2" applyFont="1" applyFill="1" applyAlignment="1">
      <alignment horizontal="left" vertical="center" wrapText="1"/>
    </xf>
  </cellXfs>
  <cellStyles count="3">
    <cellStyle name="Normal" xfId="0" builtinId="0"/>
    <cellStyle name="Normal 2" xfId="1" xr:uid="{9DD4A38C-67FA-4BB7-BF19-54AEEC1C9930}"/>
    <cellStyle name="Normal 8" xfId="2" xr:uid="{D73D8AF3-EA85-4525-9B49-F69B7428933D}"/>
  </cellStyles>
  <dxfs count="0"/>
  <tableStyles count="1" defaultTableStyle="TableStyleMedium2" defaultPivotStyle="PivotStyleLight16">
    <tableStyle name="Invisible" pivot="0" table="0" count="0" xr9:uid="{E8BF9581-FE75-4241-8BEF-D20A2100AF3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676275</xdr:colOff>
      <xdr:row>1</xdr:row>
      <xdr:rowOff>114300</xdr:rowOff>
    </xdr:from>
    <xdr:to>
      <xdr:col>8</xdr:col>
      <xdr:colOff>19050</xdr:colOff>
      <xdr:row>5</xdr:row>
      <xdr:rowOff>19050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F9E19181-2F2B-43DF-85A0-F80503DE98A9}"/>
            </a:ext>
          </a:extLst>
        </xdr:cNvPr>
        <xdr:cNvSpPr txBox="1">
          <a:spLocks noChangeArrowheads="1"/>
        </xdr:cNvSpPr>
      </xdr:nvSpPr>
      <xdr:spPr bwMode="auto">
        <a:xfrm>
          <a:off x="7029450" y="819150"/>
          <a:ext cx="2466975" cy="676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0</xdr:colOff>
      <xdr:row>1</xdr:row>
      <xdr:rowOff>104775</xdr:rowOff>
    </xdr:from>
    <xdr:to>
      <xdr:col>2</xdr:col>
      <xdr:colOff>2009775</xdr:colOff>
      <xdr:row>5</xdr:row>
      <xdr:rowOff>19050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218638C5-707B-4981-947B-2BE875E8C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09625"/>
          <a:ext cx="20097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1714500</xdr:colOff>
      <xdr:row>6</xdr:row>
      <xdr:rowOff>104775</xdr:rowOff>
    </xdr:from>
    <xdr:ext cx="6429374" cy="628650"/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62BBB1E9-3AD6-410E-A9DC-B1074B5A4001}"/>
            </a:ext>
          </a:extLst>
        </xdr:cNvPr>
        <xdr:cNvSpPr txBox="1">
          <a:spLocks noChangeArrowheads="1"/>
        </xdr:cNvSpPr>
      </xdr:nvSpPr>
      <xdr:spPr bwMode="auto">
        <a:xfrm>
          <a:off x="1905000" y="1743075"/>
          <a:ext cx="6429374" cy="628650"/>
        </a:xfrm>
        <a:prstGeom prst="rect">
          <a:avLst/>
        </a:prstGeom>
        <a:solidFill>
          <a:srgbClr val="DDDDDD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45791" dir="2021404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41148" rIns="36576" bIns="41148" anchor="ctr" upright="1"/>
        <a:lstStyle/>
        <a:p>
          <a:pPr algn="ctr" rtl="0"/>
          <a:r>
            <a:rPr lang="es-ES" sz="1100" b="1" i="0" u="none" strike="noStrike" baseline="0">
              <a:solidFill>
                <a:sysClr val="windowText" lastClr="000000"/>
              </a:solidFill>
              <a:effectLst/>
              <a:latin typeface="Comic Sans MS" panose="030F0702030302020204" pitchFamily="66" charset="0"/>
              <a:ea typeface="+mn-ea"/>
              <a:cs typeface="+mn-cs"/>
            </a:rPr>
            <a:t>AURREKONTU EGONKORTASUNA SEC / ESTABILIDAD PRESUPUESTARIA SEC</a:t>
          </a:r>
        </a:p>
        <a:p>
          <a:pPr algn="ctr" rtl="0"/>
          <a:r>
            <a:rPr lang="es-ES" sz="1100" b="1" i="0" u="none" strike="noStrike" baseline="0">
              <a:solidFill>
                <a:sysClr val="windowText" lastClr="000000"/>
              </a:solidFill>
              <a:effectLst/>
              <a:latin typeface="Comic Sans MS" panose="030F0702030302020204" pitchFamily="66" charset="0"/>
              <a:ea typeface="+mn-ea"/>
              <a:cs typeface="+mn-cs"/>
            </a:rPr>
            <a:t>2022KO LIKIDAZIOA / LIQUIDACIÓN 2022</a:t>
          </a:r>
          <a:endParaRPr lang="es-ES" sz="1200" b="1" i="0" u="none" strike="noStrike" baseline="0">
            <a:solidFill>
              <a:srgbClr val="000000"/>
            </a:solidFill>
            <a:latin typeface="Comic Sans MS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76200</xdr:rowOff>
    </xdr:from>
    <xdr:to>
      <xdr:col>5</xdr:col>
      <xdr:colOff>0</xdr:colOff>
      <xdr:row>5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2D2DD23-FC34-46D0-9D32-0C788737DBE2}"/>
            </a:ext>
          </a:extLst>
        </xdr:cNvPr>
        <xdr:cNvSpPr txBox="1">
          <a:spLocks noChangeArrowheads="1"/>
        </xdr:cNvSpPr>
      </xdr:nvSpPr>
      <xdr:spPr bwMode="auto">
        <a:xfrm>
          <a:off x="8343900" y="76200"/>
          <a:ext cx="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5052BB8-3BA8-4596-A33F-CEFE3B00388E}"/>
            </a:ext>
          </a:extLst>
        </xdr:cNvPr>
        <xdr:cNvSpPr txBox="1">
          <a:spLocks noChangeArrowheads="1"/>
        </xdr:cNvSpPr>
      </xdr:nvSpPr>
      <xdr:spPr bwMode="auto">
        <a:xfrm>
          <a:off x="762000" y="4924425"/>
          <a:ext cx="75819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800" b="1" i="1" u="none" strike="noStrike" baseline="0">
              <a:solidFill>
                <a:srgbClr val="000000"/>
              </a:solidFill>
              <a:latin typeface="Arial"/>
              <a:cs typeface="Arial"/>
            </a:rPr>
            <a:t>NOTA: 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(1)- Los importes corresponden a la ejecución Consolidada con criterios de SEC-95, agregando los datos de Diputación Foral de Álava, sus Organismos Autónomos, las Empresas de no Mercado , las Fundaciones con mayoria y el Consorcio S.E.I.S. de Ayala.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(2) - Los importes corresponden al Presupuesto Consolidado agregando los datos de Diputación Foral de Álava, sus Organismos Autónomos y las empresas de No Mercado.</a:t>
          </a:r>
        </a:p>
      </xdr:txBody>
    </xdr:sp>
    <xdr:clientData/>
  </xdr:twoCellAnchor>
  <xdr:twoCellAnchor>
    <xdr:from>
      <xdr:col>2</xdr:col>
      <xdr:colOff>409575</xdr:colOff>
      <xdr:row>6</xdr:row>
      <xdr:rowOff>19050</xdr:rowOff>
    </xdr:from>
    <xdr:to>
      <xdr:col>4</xdr:col>
      <xdr:colOff>590550</xdr:colOff>
      <xdr:row>9</xdr:row>
      <xdr:rowOff>95250</xdr:rowOff>
    </xdr:to>
    <xdr:sp macro="" textlink="">
      <xdr:nvSpPr>
        <xdr:cNvPr id="4" name="Texto 19">
          <a:extLst>
            <a:ext uri="{FF2B5EF4-FFF2-40B4-BE49-F238E27FC236}">
              <a16:creationId xmlns:a16="http://schemas.microsoft.com/office/drawing/2014/main" id="{E7AC6CBB-3BD4-4C50-AAA3-386142C95822}"/>
            </a:ext>
          </a:extLst>
        </xdr:cNvPr>
        <xdr:cNvSpPr txBox="1">
          <a:spLocks noChangeArrowheads="1"/>
        </xdr:cNvSpPr>
      </xdr:nvSpPr>
      <xdr:spPr bwMode="auto">
        <a:xfrm>
          <a:off x="1400175" y="790575"/>
          <a:ext cx="6286500" cy="504825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36576" rIns="36576" bIns="36576" anchor="ctr" upright="1"/>
        <a:lstStyle/>
        <a:p>
          <a:pPr algn="ctr" rtl="0">
            <a:lnSpc>
              <a:spcPts val="1200"/>
            </a:lnSpc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AURREKONTU EGONKORTASUNA SEC / ESTABILIDAD PRESUPUESTARIA SEC</a:t>
          </a:r>
        </a:p>
        <a:p>
          <a:pPr algn="ctr" rtl="0">
            <a:lnSpc>
              <a:spcPts val="1300"/>
            </a:lnSpc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2022KO LIKIDAZIOA / LIQUIDACIÓN 2022</a:t>
          </a:r>
        </a:p>
      </xdr:txBody>
    </xdr:sp>
    <xdr:clientData/>
  </xdr:twoCellAnchor>
  <xdr:twoCellAnchor>
    <xdr:from>
      <xdr:col>0</xdr:col>
      <xdr:colOff>38100</xdr:colOff>
      <xdr:row>0</xdr:row>
      <xdr:rowOff>9525</xdr:rowOff>
    </xdr:from>
    <xdr:to>
      <xdr:col>2</xdr:col>
      <xdr:colOff>1143000</xdr:colOff>
      <xdr:row>4</xdr:row>
      <xdr:rowOff>95250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BAE5C5C-97DA-4EA2-9D2E-701061996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525"/>
          <a:ext cx="20955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200025</xdr:colOff>
      <xdr:row>0</xdr:row>
      <xdr:rowOff>0</xdr:rowOff>
    </xdr:from>
    <xdr:to>
      <xdr:col>5</xdr:col>
      <xdr:colOff>381000</xdr:colOff>
      <xdr:row>4</xdr:row>
      <xdr:rowOff>66675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C75C8328-6F39-47E2-8456-94E0B0AD528B}"/>
            </a:ext>
          </a:extLst>
        </xdr:cNvPr>
        <xdr:cNvSpPr txBox="1">
          <a:spLocks noChangeArrowheads="1"/>
        </xdr:cNvSpPr>
      </xdr:nvSpPr>
      <xdr:spPr bwMode="auto">
        <a:xfrm>
          <a:off x="6048375" y="0"/>
          <a:ext cx="2676525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76200</xdr:rowOff>
    </xdr:from>
    <xdr:to>
      <xdr:col>5</xdr:col>
      <xdr:colOff>0</xdr:colOff>
      <xdr:row>5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8305FDE-B0D9-4D68-AE97-B5FC668D57A9}"/>
            </a:ext>
          </a:extLst>
        </xdr:cNvPr>
        <xdr:cNvSpPr txBox="1">
          <a:spLocks noChangeArrowheads="1"/>
        </xdr:cNvSpPr>
      </xdr:nvSpPr>
      <xdr:spPr bwMode="auto">
        <a:xfrm>
          <a:off x="3810000" y="76200"/>
          <a:ext cx="0" cy="7334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2F664F6B-6EDD-490B-B8FA-D9CCCA5D0B38}"/>
            </a:ext>
          </a:extLst>
        </xdr:cNvPr>
        <xdr:cNvSpPr txBox="1">
          <a:spLocks noChangeArrowheads="1"/>
        </xdr:cNvSpPr>
      </xdr:nvSpPr>
      <xdr:spPr bwMode="auto">
        <a:xfrm>
          <a:off x="762000" y="4857750"/>
          <a:ext cx="30480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800" b="1" i="1" u="none" strike="noStrike" baseline="0">
              <a:solidFill>
                <a:srgbClr val="000000"/>
              </a:solidFill>
              <a:latin typeface="Arial"/>
              <a:cs typeface="Arial"/>
            </a:rPr>
            <a:t>NOTA: 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(1)- Los importes corresponden a la ejecución Consolidada con criterios de SEC-95, agregando los datos de Diputación Foral de Álava, sus Organismos Autónomos, las Empresas de no Mercado , las Fundaciones con mayoria y el Consorcio S.E.I.S. de Ayala.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(2) - Los importes corresponden al Presupuesto Consolidado agregando los datos de Diputación Foral de Álava, sus Organismos Autónomos y las empresas de No Mercado.</a:t>
          </a:r>
        </a:p>
      </xdr:txBody>
    </xdr:sp>
    <xdr:clientData/>
  </xdr:twoCellAnchor>
  <xdr:twoCellAnchor>
    <xdr:from>
      <xdr:col>2</xdr:col>
      <xdr:colOff>409575</xdr:colOff>
      <xdr:row>6</xdr:row>
      <xdr:rowOff>19050</xdr:rowOff>
    </xdr:from>
    <xdr:to>
      <xdr:col>4</xdr:col>
      <xdr:colOff>590550</xdr:colOff>
      <xdr:row>9</xdr:row>
      <xdr:rowOff>95250</xdr:rowOff>
    </xdr:to>
    <xdr:sp macro="" textlink="">
      <xdr:nvSpPr>
        <xdr:cNvPr id="4" name="Texto 19">
          <a:extLst>
            <a:ext uri="{FF2B5EF4-FFF2-40B4-BE49-F238E27FC236}">
              <a16:creationId xmlns:a16="http://schemas.microsoft.com/office/drawing/2014/main" id="{3BEADD0A-8E4E-42F3-B47A-C018A8710A11}"/>
            </a:ext>
          </a:extLst>
        </xdr:cNvPr>
        <xdr:cNvSpPr txBox="1">
          <a:spLocks noChangeArrowheads="1"/>
        </xdr:cNvSpPr>
      </xdr:nvSpPr>
      <xdr:spPr bwMode="auto">
        <a:xfrm>
          <a:off x="1933575" y="990600"/>
          <a:ext cx="1704975" cy="561975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36576" rIns="36576" bIns="36576" anchor="ctr" upright="1"/>
        <a:lstStyle/>
        <a:p>
          <a:pPr algn="ctr" rtl="0">
            <a:lnSpc>
              <a:spcPts val="1200"/>
            </a:lnSpc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AURREKONTU EGONKORTASUNA SEC / ESTABILIDAD PRESUPUESTARIA SEC</a:t>
          </a:r>
        </a:p>
        <a:p>
          <a:pPr algn="ctr" rtl="0">
            <a:lnSpc>
              <a:spcPts val="1300"/>
            </a:lnSpc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2022KO LIKIDAZIOA / LIQUIDACIÓN 2022</a:t>
          </a:r>
        </a:p>
      </xdr:txBody>
    </xdr:sp>
    <xdr:clientData/>
  </xdr:twoCellAnchor>
  <xdr:twoCellAnchor>
    <xdr:from>
      <xdr:col>0</xdr:col>
      <xdr:colOff>38100</xdr:colOff>
      <xdr:row>0</xdr:row>
      <xdr:rowOff>9525</xdr:rowOff>
    </xdr:from>
    <xdr:to>
      <xdr:col>2</xdr:col>
      <xdr:colOff>1143000</xdr:colOff>
      <xdr:row>4</xdr:row>
      <xdr:rowOff>95250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8F2F706-B212-45B1-99EC-42B43289F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525"/>
          <a:ext cx="224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200025</xdr:colOff>
      <xdr:row>0</xdr:row>
      <xdr:rowOff>0</xdr:rowOff>
    </xdr:from>
    <xdr:to>
      <xdr:col>5</xdr:col>
      <xdr:colOff>381000</xdr:colOff>
      <xdr:row>4</xdr:row>
      <xdr:rowOff>66675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8DBF307C-FAD9-4178-A20A-FBB11FF4E042}"/>
            </a:ext>
          </a:extLst>
        </xdr:cNvPr>
        <xdr:cNvSpPr txBox="1">
          <a:spLocks noChangeArrowheads="1"/>
        </xdr:cNvSpPr>
      </xdr:nvSpPr>
      <xdr:spPr bwMode="auto">
        <a:xfrm>
          <a:off x="2486025" y="0"/>
          <a:ext cx="1704975" cy="714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76200</xdr:rowOff>
    </xdr:from>
    <xdr:to>
      <xdr:col>4</xdr:col>
      <xdr:colOff>0</xdr:colOff>
      <xdr:row>5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AF512BC-DC8D-4287-B9F8-D16724AD6972}"/>
            </a:ext>
          </a:extLst>
        </xdr:cNvPr>
        <xdr:cNvSpPr txBox="1">
          <a:spLocks noChangeArrowheads="1"/>
        </xdr:cNvSpPr>
      </xdr:nvSpPr>
      <xdr:spPr bwMode="auto">
        <a:xfrm>
          <a:off x="7534275" y="76200"/>
          <a:ext cx="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A71919D7-AB8E-4E0E-86C6-AE6D44ECAA1A}"/>
            </a:ext>
          </a:extLst>
        </xdr:cNvPr>
        <xdr:cNvSpPr txBox="1">
          <a:spLocks noChangeArrowheads="1"/>
        </xdr:cNvSpPr>
      </xdr:nvSpPr>
      <xdr:spPr bwMode="auto">
        <a:xfrm>
          <a:off x="0" y="4962525"/>
          <a:ext cx="75342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800" b="1" i="1" u="none" strike="noStrike" baseline="0">
              <a:solidFill>
                <a:srgbClr val="000000"/>
              </a:solidFill>
              <a:latin typeface="Arial"/>
              <a:cs typeface="Arial"/>
            </a:rPr>
            <a:t>NOTA: 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(1)- Los importes corresponden a la ejecución Consolidada con criterios de SEC-95, agregando los datos de Diputación Foral de Álava, sus Organismos Autónomos, las Empresas de no Mercado , las Fundaciones con mayoria y el Consorcio S.E.I.S. de Ayala.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(2) - Los importes corresponden al Presupuesto Consolidado agregando los datos de Diputación Foral de Álava, sus Organismos Autónomos y las empresas de No Mercado.</a:t>
          </a:r>
        </a:p>
      </xdr:txBody>
    </xdr:sp>
    <xdr:clientData/>
  </xdr:twoCellAnchor>
  <xdr:twoCellAnchor>
    <xdr:from>
      <xdr:col>1</xdr:col>
      <xdr:colOff>371475</xdr:colOff>
      <xdr:row>6</xdr:row>
      <xdr:rowOff>85725</xdr:rowOff>
    </xdr:from>
    <xdr:to>
      <xdr:col>3</xdr:col>
      <xdr:colOff>1238250</xdr:colOff>
      <xdr:row>10</xdr:row>
      <xdr:rowOff>200025</xdr:rowOff>
    </xdr:to>
    <xdr:sp macro="" textlink="">
      <xdr:nvSpPr>
        <xdr:cNvPr id="4" name="Texto 19">
          <a:extLst>
            <a:ext uri="{FF2B5EF4-FFF2-40B4-BE49-F238E27FC236}">
              <a16:creationId xmlns:a16="http://schemas.microsoft.com/office/drawing/2014/main" id="{FD543BE4-AC0F-4B31-8222-6DFD84DA1B88}"/>
            </a:ext>
          </a:extLst>
        </xdr:cNvPr>
        <xdr:cNvSpPr txBox="1">
          <a:spLocks noChangeArrowheads="1"/>
        </xdr:cNvSpPr>
      </xdr:nvSpPr>
      <xdr:spPr bwMode="auto">
        <a:xfrm>
          <a:off x="552450" y="857250"/>
          <a:ext cx="6972300" cy="685800"/>
        </a:xfrm>
        <a:prstGeom prst="rect">
          <a:avLst/>
        </a:prstGeom>
        <a:solidFill>
          <a:schemeClr val="bg1">
            <a:lumMod val="85000"/>
          </a:scheme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AURREKONTU EGONKORTASUNA SEC / ESTABILIDAD PRESUPUESTARIA SEC </a:t>
          </a:r>
        </a:p>
        <a:p>
          <a:pPr algn="ctr" rtl="0"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2022KO LIKIDAZIOA / LIQUIDACIÓN 2022</a:t>
          </a:r>
        </a:p>
      </xdr:txBody>
    </xdr:sp>
    <xdr:clientData/>
  </xdr:twoCellAnchor>
  <xdr:twoCellAnchor>
    <xdr:from>
      <xdr:col>1</xdr:col>
      <xdr:colOff>333375</xdr:colOff>
      <xdr:row>0</xdr:row>
      <xdr:rowOff>28575</xdr:rowOff>
    </xdr:from>
    <xdr:to>
      <xdr:col>1</xdr:col>
      <xdr:colOff>2381250</xdr:colOff>
      <xdr:row>4</xdr:row>
      <xdr:rowOff>114300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BB4ECE6-A938-48E7-8142-5462E1E4D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28575"/>
          <a:ext cx="20478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1076325</xdr:colOff>
      <xdr:row>0</xdr:row>
      <xdr:rowOff>19050</xdr:rowOff>
    </xdr:from>
    <xdr:to>
      <xdr:col>4</xdr:col>
      <xdr:colOff>885825</xdr:colOff>
      <xdr:row>4</xdr:row>
      <xdr:rowOff>85725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9FF3495E-B50D-4BA0-AE44-0FDDBD72BC30}"/>
            </a:ext>
          </a:extLst>
        </xdr:cNvPr>
        <xdr:cNvSpPr txBox="1">
          <a:spLocks noChangeArrowheads="1"/>
        </xdr:cNvSpPr>
      </xdr:nvSpPr>
      <xdr:spPr bwMode="auto">
        <a:xfrm>
          <a:off x="6115050" y="19050"/>
          <a:ext cx="230505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361950</xdr:colOff>
      <xdr:row>0</xdr:row>
      <xdr:rowOff>95250</xdr:rowOff>
    </xdr:from>
    <xdr:to>
      <xdr:col>9</xdr:col>
      <xdr:colOff>695325</xdr:colOff>
      <xdr:row>4</xdr:row>
      <xdr:rowOff>85725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FC2D7AF4-DA64-4065-B548-A4BD447EA6F6}"/>
            </a:ext>
          </a:extLst>
        </xdr:cNvPr>
        <xdr:cNvSpPr txBox="1">
          <a:spLocks noChangeArrowheads="1"/>
        </xdr:cNvSpPr>
      </xdr:nvSpPr>
      <xdr:spPr bwMode="auto">
        <a:xfrm>
          <a:off x="7410450" y="95250"/>
          <a:ext cx="36576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13</xdr:col>
      <xdr:colOff>0</xdr:colOff>
      <xdr:row>30</xdr:row>
      <xdr:rowOff>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DFD91866-52A5-4E43-9FA5-F6A26909FF6A}"/>
            </a:ext>
          </a:extLst>
        </xdr:cNvPr>
        <xdr:cNvSpPr txBox="1">
          <a:spLocks noChangeArrowheads="1"/>
        </xdr:cNvSpPr>
      </xdr:nvSpPr>
      <xdr:spPr bwMode="auto">
        <a:xfrm>
          <a:off x="0" y="5638800"/>
          <a:ext cx="13573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800" b="1" i="1" u="none" strike="noStrike" baseline="0">
              <a:solidFill>
                <a:srgbClr val="000000"/>
              </a:solidFill>
              <a:latin typeface="Arial"/>
              <a:cs typeface="Arial"/>
            </a:rPr>
            <a:t>NOTA: 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(1)- Los importes corresponden a la ejecución Consolidada con criterios de SEC-95, agregando los datos de Diputación Foral de Álava, sus Organismos Autónomos, las Empresas de no Mercado , las Fundaciones con mayoria y el Consorcio S.E.I.S. de Ayala.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(2) - Los importes corresponden al Presupuesto Consolidado agregando los datos de Diputación Foral de Álava, sus Organismos Autónomos y las empresas de No Mercado.</a:t>
          </a:r>
        </a:p>
      </xdr:txBody>
    </xdr:sp>
    <xdr:clientData/>
  </xdr:twoCellAnchor>
  <xdr:twoCellAnchor>
    <xdr:from>
      <xdr:col>1</xdr:col>
      <xdr:colOff>161925</xdr:colOff>
      <xdr:row>6</xdr:row>
      <xdr:rowOff>0</xdr:rowOff>
    </xdr:from>
    <xdr:to>
      <xdr:col>9</xdr:col>
      <xdr:colOff>638175</xdr:colOff>
      <xdr:row>9</xdr:row>
      <xdr:rowOff>76200</xdr:rowOff>
    </xdr:to>
    <xdr:sp macro="" textlink="">
      <xdr:nvSpPr>
        <xdr:cNvPr id="4" name="Texto 19">
          <a:extLst>
            <a:ext uri="{FF2B5EF4-FFF2-40B4-BE49-F238E27FC236}">
              <a16:creationId xmlns:a16="http://schemas.microsoft.com/office/drawing/2014/main" id="{AA31641F-062A-4680-80B1-1F1194529FDC}"/>
            </a:ext>
          </a:extLst>
        </xdr:cNvPr>
        <xdr:cNvSpPr txBox="1">
          <a:spLocks noChangeArrowheads="1"/>
        </xdr:cNvSpPr>
      </xdr:nvSpPr>
      <xdr:spPr bwMode="auto">
        <a:xfrm>
          <a:off x="390525" y="866775"/>
          <a:ext cx="10620375" cy="561975"/>
        </a:xfrm>
        <a:prstGeom prst="rect">
          <a:avLst/>
        </a:prstGeom>
        <a:solidFill>
          <a:schemeClr val="bg1">
            <a:lumMod val="85000"/>
          </a:scheme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36576" rIns="36576" bIns="36576" anchor="ctr" upright="1"/>
        <a:lstStyle/>
        <a:p>
          <a:pPr algn="ctr" rtl="0"/>
          <a:r>
            <a:rPr lang="es-ES" sz="1100" b="1" i="0" baseline="0">
              <a:effectLst/>
              <a:latin typeface="Comic Sans MS" panose="030F0702030302020204" pitchFamily="66" charset="0"/>
              <a:ea typeface="+mn-ea"/>
              <a:cs typeface="+mn-cs"/>
            </a:rPr>
            <a:t>AURREKONTU EGONKORTASUNA SEC / ESTABILIDAD PRESUPUESTARIA SEC </a:t>
          </a:r>
          <a:endParaRPr lang="es-ES">
            <a:effectLst/>
            <a:latin typeface="Comic Sans MS" panose="030F0702030302020204" pitchFamily="66" charset="0"/>
          </a:endParaRPr>
        </a:p>
        <a:p>
          <a:pPr algn="ctr" rtl="0"/>
          <a:r>
            <a:rPr lang="es-ES" sz="1100" b="1" i="0" baseline="0">
              <a:effectLst/>
              <a:latin typeface="Comic Sans MS" panose="030F0702030302020204" pitchFamily="66" charset="0"/>
              <a:ea typeface="+mn-ea"/>
              <a:cs typeface="+mn-cs"/>
            </a:rPr>
            <a:t>2022KO LIKIDAZIOA / LIQUIDACIÓN 2022</a:t>
          </a:r>
          <a:endParaRPr lang="es-ES">
            <a:effectLst/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0</xdr:col>
      <xdr:colOff>76200</xdr:colOff>
      <xdr:row>0</xdr:row>
      <xdr:rowOff>28575</xdr:rowOff>
    </xdr:from>
    <xdr:to>
      <xdr:col>1</xdr:col>
      <xdr:colOff>1943100</xdr:colOff>
      <xdr:row>4</xdr:row>
      <xdr:rowOff>114300</xdr:rowOff>
    </xdr:to>
    <xdr:pic>
      <xdr:nvPicPr>
        <xdr:cNvPr id="5" name="Picture 12">
          <a:extLst>
            <a:ext uri="{FF2B5EF4-FFF2-40B4-BE49-F238E27FC236}">
              <a16:creationId xmlns:a16="http://schemas.microsoft.com/office/drawing/2014/main" id="{5DDFF68B-3AA8-4FF7-9BCB-387AD7916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575"/>
          <a:ext cx="20955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104775</xdr:colOff>
      <xdr:row>0</xdr:row>
      <xdr:rowOff>95250</xdr:rowOff>
    </xdr:from>
    <xdr:to>
      <xdr:col>7</xdr:col>
      <xdr:colOff>857250</xdr:colOff>
      <xdr:row>5</xdr:row>
      <xdr:rowOff>19050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24CFBD8-BD28-4F65-817C-5BE544A2E359}"/>
            </a:ext>
          </a:extLst>
        </xdr:cNvPr>
        <xdr:cNvSpPr txBox="1">
          <a:spLocks noChangeArrowheads="1"/>
        </xdr:cNvSpPr>
      </xdr:nvSpPr>
      <xdr:spPr bwMode="auto">
        <a:xfrm>
          <a:off x="6981825" y="95250"/>
          <a:ext cx="2447925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57150</xdr:colOff>
      <xdr:row>0</xdr:row>
      <xdr:rowOff>19050</xdr:rowOff>
    </xdr:from>
    <xdr:to>
      <xdr:col>1</xdr:col>
      <xdr:colOff>1885950</xdr:colOff>
      <xdr:row>4</xdr:row>
      <xdr:rowOff>104775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9EB12CFD-4E61-4878-9483-C0841447A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9050"/>
          <a:ext cx="20955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1381125</xdr:colOff>
      <xdr:row>5</xdr:row>
      <xdr:rowOff>85725</xdr:rowOff>
    </xdr:from>
    <xdr:to>
      <xdr:col>6</xdr:col>
      <xdr:colOff>28575</xdr:colOff>
      <xdr:row>9</xdr:row>
      <xdr:rowOff>19050</xdr:rowOff>
    </xdr:to>
    <xdr:sp macro="" textlink="">
      <xdr:nvSpPr>
        <xdr:cNvPr id="4" name="Texto 19">
          <a:extLst>
            <a:ext uri="{FF2B5EF4-FFF2-40B4-BE49-F238E27FC236}">
              <a16:creationId xmlns:a16="http://schemas.microsoft.com/office/drawing/2014/main" id="{D7F0FB76-D217-427D-A849-B00046BC793F}"/>
            </a:ext>
          </a:extLst>
        </xdr:cNvPr>
        <xdr:cNvSpPr txBox="1">
          <a:spLocks noChangeArrowheads="1"/>
        </xdr:cNvSpPr>
      </xdr:nvSpPr>
      <xdr:spPr bwMode="auto">
        <a:xfrm>
          <a:off x="1647825" y="800100"/>
          <a:ext cx="6105525" cy="504825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AURREKONTU EGONKORTASUNA EKS / ESTABILIDAD PRESUPUESTARIA SEC</a:t>
          </a:r>
        </a:p>
        <a:p>
          <a:pPr algn="ctr" rtl="0"/>
          <a:r>
            <a:rPr lang="es-ES" sz="1100" b="1" i="0" baseline="0">
              <a:effectLst/>
              <a:latin typeface="Comic Sans MS" panose="030F0702030302020204" pitchFamily="66" charset="0"/>
              <a:ea typeface="+mn-ea"/>
              <a:cs typeface="+mn-cs"/>
            </a:rPr>
            <a:t>2022KO LIKIDAZIOA / LIQUIDACIÓN 2022</a:t>
          </a:r>
          <a:endParaRPr lang="es-ES" sz="1100">
            <a:effectLst/>
            <a:latin typeface="Comic Sans MS" panose="030F0702030302020204" pitchFamily="66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114300</xdr:colOff>
      <xdr:row>0</xdr:row>
      <xdr:rowOff>95250</xdr:rowOff>
    </xdr:from>
    <xdr:to>
      <xdr:col>8</xdr:col>
      <xdr:colOff>714375</xdr:colOff>
      <xdr:row>5</xdr:row>
      <xdr:rowOff>19050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86513B2-2073-4292-82F6-6D2C1C3FDAE2}"/>
            </a:ext>
          </a:extLst>
        </xdr:cNvPr>
        <xdr:cNvSpPr txBox="1">
          <a:spLocks noChangeArrowheads="1"/>
        </xdr:cNvSpPr>
      </xdr:nvSpPr>
      <xdr:spPr bwMode="auto">
        <a:xfrm>
          <a:off x="7315200" y="95250"/>
          <a:ext cx="234315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F4315441-0E56-4363-97DE-9ADE90B8EBAD}"/>
            </a:ext>
          </a:extLst>
        </xdr:cNvPr>
        <xdr:cNvSpPr txBox="1">
          <a:spLocks noChangeArrowheads="1"/>
        </xdr:cNvSpPr>
      </xdr:nvSpPr>
      <xdr:spPr bwMode="auto">
        <a:xfrm>
          <a:off x="0" y="7972425"/>
          <a:ext cx="98202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800" b="1" i="1" u="none" strike="noStrike" baseline="0">
              <a:solidFill>
                <a:srgbClr val="000000"/>
              </a:solidFill>
              <a:latin typeface="Arial"/>
              <a:cs typeface="Arial"/>
            </a:rPr>
            <a:t>NOTA: 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(1)- Los importes corresponden a la ejecución Consolidada con criterios de SEC-95, agregando los datos de Diputación Foral de Álava, sus Organismos Autónomos, las Empresas de no Mercado , las Fundaciones con mayoria y el Consorcio S.E.I.S. de Ayala.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(2) - Los importes corresponden al Presupuesto Consolidado agregando los datos de Diputación Foral de Álava, sus Organismos Autónomos y las empresas de No Mercado.</a:t>
          </a:r>
        </a:p>
      </xdr:txBody>
    </xdr:sp>
    <xdr:clientData/>
  </xdr:twoCellAnchor>
  <xdr:twoCellAnchor>
    <xdr:from>
      <xdr:col>1</xdr:col>
      <xdr:colOff>1438275</xdr:colOff>
      <xdr:row>5</xdr:row>
      <xdr:rowOff>9525</xdr:rowOff>
    </xdr:from>
    <xdr:to>
      <xdr:col>6</xdr:col>
      <xdr:colOff>276225</xdr:colOff>
      <xdr:row>9</xdr:row>
      <xdr:rowOff>57150</xdr:rowOff>
    </xdr:to>
    <xdr:sp macro="" textlink="">
      <xdr:nvSpPr>
        <xdr:cNvPr id="4" name="Texto 19">
          <a:extLst>
            <a:ext uri="{FF2B5EF4-FFF2-40B4-BE49-F238E27FC236}">
              <a16:creationId xmlns:a16="http://schemas.microsoft.com/office/drawing/2014/main" id="{AB4D0FEF-FECA-4304-9E0D-EB883FA81B18}"/>
            </a:ext>
          </a:extLst>
        </xdr:cNvPr>
        <xdr:cNvSpPr txBox="1">
          <a:spLocks noChangeArrowheads="1"/>
        </xdr:cNvSpPr>
      </xdr:nvSpPr>
      <xdr:spPr bwMode="auto">
        <a:xfrm>
          <a:off x="1762125" y="723900"/>
          <a:ext cx="5715000" cy="619125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AURREKONTU EGONKORTASUNA EKS / ESTABILIDAD PRESUPUESTARIA SEC</a:t>
          </a:r>
        </a:p>
        <a:p>
          <a:pPr algn="ctr" rtl="0"/>
          <a:r>
            <a:rPr lang="es-ES" sz="1100" b="1" i="0" baseline="0">
              <a:effectLst/>
              <a:latin typeface="Comic Sans MS" panose="030F0702030302020204" pitchFamily="66" charset="0"/>
              <a:ea typeface="+mn-ea"/>
              <a:cs typeface="+mn-cs"/>
            </a:rPr>
            <a:t>2022KO LIKIDAZIOA / LIQUIDACIÓN 2022</a:t>
          </a:r>
          <a:endParaRPr lang="es-ES" sz="1100">
            <a:effectLst/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0</xdr:col>
      <xdr:colOff>47625</xdr:colOff>
      <xdr:row>0</xdr:row>
      <xdr:rowOff>47625</xdr:rowOff>
    </xdr:from>
    <xdr:to>
      <xdr:col>1</xdr:col>
      <xdr:colOff>1819275</xdr:colOff>
      <xdr:row>4</xdr:row>
      <xdr:rowOff>133350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99DA897-FCA3-4524-9245-C122F9E8B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47625"/>
          <a:ext cx="20955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58E0A-31FC-49D6-A742-9E105DDF2F55}">
  <sheetPr>
    <pageSetUpPr fitToPage="1"/>
  </sheetPr>
  <dimension ref="B1:J35"/>
  <sheetViews>
    <sheetView showGridLines="0" showZeros="0" tabSelected="1" workbookViewId="0"/>
  </sheetViews>
  <sheetFormatPr baseColWidth="10" defaultColWidth="11.42578125" defaultRowHeight="15" x14ac:dyDescent="0.25"/>
  <cols>
    <col min="1" max="1" width="1.140625" style="8" customWidth="1"/>
    <col min="2" max="2" width="1.7109375" style="8" customWidth="1"/>
    <col min="3" max="3" width="59.5703125" style="8" customWidth="1"/>
    <col min="4" max="4" width="16.85546875" style="8" customWidth="1"/>
    <col min="5" max="5" width="16" style="8" customWidth="1"/>
    <col min="6" max="6" width="15.42578125" style="8" customWidth="1"/>
    <col min="7" max="7" width="15" style="8" customWidth="1"/>
    <col min="8" max="8" width="16.42578125" style="8" customWidth="1"/>
    <col min="9" max="9" width="1.7109375" style="8" customWidth="1"/>
    <col min="10" max="10" width="18.42578125" bestFit="1" customWidth="1"/>
    <col min="11" max="16384" width="11.42578125" style="8"/>
  </cols>
  <sheetData>
    <row r="1" spans="2:10" s="2" customFormat="1" ht="55.5" customHeight="1" x14ac:dyDescent="0.25">
      <c r="B1" s="1"/>
      <c r="J1"/>
    </row>
    <row r="2" spans="2:10" s="5" customFormat="1" ht="22.5" customHeight="1" x14ac:dyDescent="0.25">
      <c r="B2" s="3"/>
      <c r="C2" s="4"/>
      <c r="D2" s="4"/>
      <c r="E2" s="4"/>
      <c r="F2" s="4"/>
      <c r="G2" s="4"/>
      <c r="H2" s="4"/>
      <c r="J2"/>
    </row>
    <row r="3" spans="2:10" s="5" customFormat="1" x14ac:dyDescent="0.25">
      <c r="B3" s="3"/>
      <c r="C3" s="4"/>
      <c r="D3" s="4"/>
      <c r="E3" s="4"/>
      <c r="F3" s="4"/>
      <c r="G3" s="4"/>
      <c r="H3" s="4"/>
      <c r="J3"/>
    </row>
    <row r="4" spans="2:10" s="5" customFormat="1" x14ac:dyDescent="0.25">
      <c r="B4" s="3"/>
      <c r="C4" s="4"/>
      <c r="D4" s="4"/>
      <c r="E4" s="4"/>
      <c r="F4" s="4"/>
      <c r="G4" s="4"/>
      <c r="H4" s="4"/>
      <c r="J4"/>
    </row>
    <row r="5" spans="2:10" s="5" customFormat="1" x14ac:dyDescent="0.25">
      <c r="B5" s="3"/>
      <c r="C5" s="4"/>
      <c r="D5" s="4"/>
      <c r="E5" s="4"/>
      <c r="F5" s="4"/>
      <c r="G5" s="4"/>
      <c r="H5" s="4"/>
      <c r="J5"/>
    </row>
    <row r="6" spans="2:10" s="5" customFormat="1" x14ac:dyDescent="0.25">
      <c r="B6" s="3"/>
      <c r="C6" s="4"/>
      <c r="D6" s="4"/>
      <c r="E6" s="4"/>
      <c r="F6" s="4"/>
      <c r="G6" s="4"/>
      <c r="H6" s="4"/>
      <c r="J6"/>
    </row>
    <row r="7" spans="2:10" s="5" customFormat="1" x14ac:dyDescent="0.25">
      <c r="B7" s="3"/>
      <c r="C7" s="4"/>
      <c r="D7" s="4"/>
      <c r="E7" s="4"/>
      <c r="F7" s="4"/>
      <c r="G7" s="4"/>
      <c r="H7" s="4"/>
      <c r="J7"/>
    </row>
    <row r="8" spans="2:10" s="5" customFormat="1" x14ac:dyDescent="0.25">
      <c r="B8" s="3"/>
      <c r="C8" s="4"/>
      <c r="D8" s="4"/>
      <c r="E8" s="4"/>
      <c r="F8" s="4"/>
      <c r="G8" s="4"/>
      <c r="H8" s="4"/>
      <c r="J8"/>
    </row>
    <row r="9" spans="2:10" s="5" customFormat="1" x14ac:dyDescent="0.25">
      <c r="B9" s="3"/>
      <c r="C9" s="4"/>
      <c r="D9" s="4"/>
      <c r="E9" s="4"/>
      <c r="F9" s="4"/>
      <c r="G9" s="4"/>
      <c r="H9" s="4"/>
      <c r="J9"/>
    </row>
    <row r="10" spans="2:10" s="5" customFormat="1" ht="14.25" customHeight="1" x14ac:dyDescent="0.25">
      <c r="B10" s="3"/>
      <c r="C10" s="4"/>
      <c r="D10" s="4"/>
      <c r="E10" s="4"/>
      <c r="F10" s="4"/>
      <c r="G10" s="4"/>
      <c r="H10" s="4"/>
      <c r="J10"/>
    </row>
    <row r="11" spans="2:10" s="5" customFormat="1" ht="10.5" customHeight="1" x14ac:dyDescent="0.25">
      <c r="B11" s="3"/>
      <c r="C11" s="4"/>
      <c r="D11" s="4"/>
      <c r="E11" s="4"/>
      <c r="F11" s="4"/>
      <c r="G11" s="4"/>
      <c r="H11" s="4"/>
      <c r="J11"/>
    </row>
    <row r="12" spans="2:10" ht="39" x14ac:dyDescent="0.25">
      <c r="B12" s="6" t="s">
        <v>0</v>
      </c>
      <c r="C12" s="7"/>
      <c r="D12" s="7"/>
      <c r="E12" s="7"/>
      <c r="F12" s="7"/>
      <c r="G12" s="7"/>
      <c r="H12" s="7"/>
    </row>
    <row r="13" spans="2:10" x14ac:dyDescent="0.25">
      <c r="D13" s="9"/>
      <c r="E13" s="9"/>
      <c r="F13" s="9"/>
      <c r="G13" s="9"/>
      <c r="H13" s="10">
        <v>0</v>
      </c>
    </row>
    <row r="14" spans="2:10" s="15" customFormat="1" ht="86.25" customHeight="1" x14ac:dyDescent="0.25">
      <c r="B14" s="11"/>
      <c r="C14" s="12" t="s">
        <v>1</v>
      </c>
      <c r="D14" s="13" t="s">
        <v>2</v>
      </c>
      <c r="E14" s="13" t="s">
        <v>3</v>
      </c>
      <c r="F14" s="13" t="s">
        <v>4</v>
      </c>
      <c r="G14" s="13" t="s">
        <v>5</v>
      </c>
      <c r="H14" s="14" t="s">
        <v>6</v>
      </c>
      <c r="J14"/>
    </row>
    <row r="15" spans="2:10" s="20" customFormat="1" ht="20.100000000000001" customHeight="1" x14ac:dyDescent="0.25">
      <c r="B15" s="16"/>
      <c r="C15" s="17" t="s">
        <v>7</v>
      </c>
      <c r="D15" s="18">
        <v>2813993345.2799997</v>
      </c>
      <c r="E15" s="18">
        <v>2774053620.9400001</v>
      </c>
      <c r="F15" s="18">
        <v>-43003764.039999589</v>
      </c>
      <c r="G15" s="18"/>
      <c r="H15" s="19">
        <f>ROUND((+D15-E15+F15+G15),2)</f>
        <v>-3064039.7</v>
      </c>
      <c r="J15"/>
    </row>
    <row r="16" spans="2:10" s="20" customFormat="1" ht="20.100000000000001" customHeight="1" x14ac:dyDescent="0.25">
      <c r="B16" s="16"/>
      <c r="C16" s="17" t="s">
        <v>8</v>
      </c>
      <c r="D16" s="18">
        <v>219520495.74000001</v>
      </c>
      <c r="E16" s="18">
        <v>218835646.14000002</v>
      </c>
      <c r="F16" s="18">
        <v>691508.87000000104</v>
      </c>
      <c r="G16" s="18"/>
      <c r="H16" s="19">
        <f t="shared" ref="H16:H29" si="0">ROUND((+D16-E16+F16+G16),2)</f>
        <v>1376358.47</v>
      </c>
      <c r="J16"/>
    </row>
    <row r="17" spans="2:10" s="20" customFormat="1" ht="20.100000000000001" customHeight="1" x14ac:dyDescent="0.25">
      <c r="B17" s="16"/>
      <c r="C17" s="17" t="s">
        <v>9</v>
      </c>
      <c r="D17" s="18">
        <v>6637729.0900000008</v>
      </c>
      <c r="E17" s="18">
        <v>6632502.7299999995</v>
      </c>
      <c r="F17" s="18">
        <v>16395.060000000056</v>
      </c>
      <c r="G17" s="18"/>
      <c r="H17" s="19">
        <f t="shared" si="0"/>
        <v>21621.42</v>
      </c>
      <c r="J17"/>
    </row>
    <row r="18" spans="2:10" s="20" customFormat="1" ht="20.100000000000001" customHeight="1" x14ac:dyDescent="0.25">
      <c r="B18" s="16"/>
      <c r="C18" s="17" t="s">
        <v>10</v>
      </c>
      <c r="D18" s="18">
        <v>14962804.549999999</v>
      </c>
      <c r="E18" s="18">
        <v>14975297.9</v>
      </c>
      <c r="F18" s="18">
        <v>0</v>
      </c>
      <c r="G18" s="18"/>
      <c r="H18" s="19">
        <f t="shared" si="0"/>
        <v>-12493.35</v>
      </c>
      <c r="J18"/>
    </row>
    <row r="19" spans="2:10" s="20" customFormat="1" ht="20.100000000000001" customHeight="1" x14ac:dyDescent="0.25">
      <c r="B19" s="22"/>
      <c r="C19" s="23" t="s">
        <v>11</v>
      </c>
      <c r="D19" s="24">
        <v>5020316.1900000004</v>
      </c>
      <c r="E19" s="24">
        <v>3273966.99</v>
      </c>
      <c r="F19" s="24"/>
      <c r="G19" s="24"/>
      <c r="H19" s="19">
        <f t="shared" si="0"/>
        <v>1746349.2</v>
      </c>
      <c r="J19"/>
    </row>
    <row r="20" spans="2:10" s="20" customFormat="1" ht="20.100000000000001" customHeight="1" x14ac:dyDescent="0.25">
      <c r="B20" s="16"/>
      <c r="C20" s="17" t="s">
        <v>12</v>
      </c>
      <c r="D20" s="18">
        <v>17089607.93</v>
      </c>
      <c r="E20" s="18">
        <v>16804608.480000004</v>
      </c>
      <c r="F20" s="18"/>
      <c r="G20" s="18"/>
      <c r="H20" s="19">
        <f t="shared" si="0"/>
        <v>284999.45</v>
      </c>
      <c r="J20"/>
    </row>
    <row r="21" spans="2:10" s="20" customFormat="1" ht="20.100000000000001" customHeight="1" x14ac:dyDescent="0.25">
      <c r="B21" s="16"/>
      <c r="C21" s="17" t="s">
        <v>13</v>
      </c>
      <c r="D21" s="18">
        <v>21918526.77</v>
      </c>
      <c r="E21" s="18">
        <v>21759486.690000001</v>
      </c>
      <c r="F21" s="18"/>
      <c r="G21" s="18"/>
      <c r="H21" s="19">
        <f t="shared" si="0"/>
        <v>159040.07999999999</v>
      </c>
      <c r="J21"/>
    </row>
    <row r="22" spans="2:10" s="20" customFormat="1" ht="20.100000000000001" customHeight="1" x14ac:dyDescent="0.25">
      <c r="B22" s="16"/>
      <c r="C22" s="17" t="s">
        <v>14</v>
      </c>
      <c r="D22" s="18">
        <v>1009423.47</v>
      </c>
      <c r="E22" s="18">
        <v>1069810.68</v>
      </c>
      <c r="F22" s="18"/>
      <c r="G22" s="18"/>
      <c r="H22" s="19">
        <f t="shared" si="0"/>
        <v>-60387.21</v>
      </c>
      <c r="J22"/>
    </row>
    <row r="23" spans="2:10" s="20" customFormat="1" ht="20.100000000000001" customHeight="1" x14ac:dyDescent="0.25">
      <c r="B23" s="25"/>
      <c r="C23" s="17" t="s">
        <v>15</v>
      </c>
      <c r="D23" s="26">
        <v>1490000</v>
      </c>
      <c r="E23" s="26">
        <v>2051989.86</v>
      </c>
      <c r="F23" s="26"/>
      <c r="G23" s="26"/>
      <c r="H23" s="19">
        <f t="shared" si="0"/>
        <v>-561989.86</v>
      </c>
      <c r="J23"/>
    </row>
    <row r="24" spans="2:10" s="20" customFormat="1" ht="20.100000000000001" customHeight="1" x14ac:dyDescent="0.25">
      <c r="B24" s="25"/>
      <c r="C24" s="17" t="s">
        <v>16</v>
      </c>
      <c r="D24" s="26">
        <v>1896674.02</v>
      </c>
      <c r="E24" s="26">
        <v>20223.03</v>
      </c>
      <c r="F24" s="26"/>
      <c r="G24" s="26"/>
      <c r="H24" s="27">
        <f t="shared" si="0"/>
        <v>1876450.99</v>
      </c>
      <c r="J24"/>
    </row>
    <row r="25" spans="2:10" s="20" customFormat="1" ht="20.100000000000001" customHeight="1" x14ac:dyDescent="0.25">
      <c r="B25" s="25"/>
      <c r="C25" s="17" t="s">
        <v>17</v>
      </c>
      <c r="D25" s="26">
        <v>483231.75</v>
      </c>
      <c r="E25" s="26">
        <v>483231.75</v>
      </c>
      <c r="F25" s="26"/>
      <c r="G25" s="26"/>
      <c r="H25" s="27">
        <f t="shared" si="0"/>
        <v>0</v>
      </c>
      <c r="J25"/>
    </row>
    <row r="26" spans="2:10" s="20" customFormat="1" ht="20.100000000000001" customHeight="1" x14ac:dyDescent="0.25">
      <c r="B26" s="25"/>
      <c r="C26" s="28" t="s">
        <v>18</v>
      </c>
      <c r="D26" s="26">
        <v>2079454.79</v>
      </c>
      <c r="E26" s="26">
        <v>2054684.62</v>
      </c>
      <c r="F26" s="26"/>
      <c r="G26" s="26"/>
      <c r="H26" s="27">
        <f t="shared" si="0"/>
        <v>24770.17</v>
      </c>
      <c r="J26"/>
    </row>
    <row r="27" spans="2:10" s="20" customFormat="1" ht="20.100000000000001" customHeight="1" x14ac:dyDescent="0.25">
      <c r="B27" s="16"/>
      <c r="C27" s="17" t="s">
        <v>19</v>
      </c>
      <c r="D27" s="26">
        <v>4771524.07</v>
      </c>
      <c r="E27" s="18">
        <v>4807375.2</v>
      </c>
      <c r="F27" s="18"/>
      <c r="G27" s="18"/>
      <c r="H27" s="19">
        <f t="shared" si="0"/>
        <v>-35851.129999999997</v>
      </c>
      <c r="J27"/>
    </row>
    <row r="28" spans="2:10" s="20" customFormat="1" ht="20.100000000000001" customHeight="1" x14ac:dyDescent="0.25">
      <c r="B28" s="25"/>
      <c r="C28" s="28" t="s">
        <v>20</v>
      </c>
      <c r="D28" s="26">
        <v>2071719.6500000001</v>
      </c>
      <c r="E28" s="26">
        <v>1946742.7399999998</v>
      </c>
      <c r="F28" s="26"/>
      <c r="G28" s="26"/>
      <c r="H28" s="27">
        <f t="shared" si="0"/>
        <v>124976.91</v>
      </c>
      <c r="J28"/>
    </row>
    <row r="29" spans="2:10" s="20" customFormat="1" ht="20.100000000000001" customHeight="1" thickBot="1" x14ac:dyDescent="0.3">
      <c r="B29" s="25"/>
      <c r="C29" s="28" t="s">
        <v>21</v>
      </c>
      <c r="D29" s="26">
        <v>414300</v>
      </c>
      <c r="E29" s="26">
        <v>3131.42</v>
      </c>
      <c r="F29" s="26"/>
      <c r="G29" s="26"/>
      <c r="H29" s="27">
        <f t="shared" si="0"/>
        <v>411168.58</v>
      </c>
      <c r="J29"/>
    </row>
    <row r="30" spans="2:10" s="20" customFormat="1" ht="45" customHeight="1" thickTop="1" thickBot="1" x14ac:dyDescent="0.3">
      <c r="B30" s="29"/>
      <c r="C30" s="30" t="s">
        <v>22</v>
      </c>
      <c r="D30" s="31">
        <f>SUM(D15:D29)</f>
        <v>3113359153.2999997</v>
      </c>
      <c r="E30" s="31">
        <f t="shared" ref="E30:H30" si="1">SUM(E15:E29)</f>
        <v>3068772319.1699996</v>
      </c>
      <c r="F30" s="31">
        <f t="shared" si="1"/>
        <v>-42295860.109999582</v>
      </c>
      <c r="G30" s="31">
        <f t="shared" si="1"/>
        <v>0</v>
      </c>
      <c r="H30" s="32">
        <f t="shared" si="1"/>
        <v>2290974.0199999996</v>
      </c>
      <c r="J30"/>
    </row>
    <row r="31" spans="2:10" s="37" customFormat="1" ht="20.100000000000001" customHeight="1" thickTop="1" thickBot="1" x14ac:dyDescent="0.3">
      <c r="B31" s="33"/>
      <c r="C31" s="34"/>
      <c r="D31" s="35"/>
      <c r="E31" s="35"/>
      <c r="F31" s="35"/>
      <c r="G31" s="35"/>
      <c r="H31" s="36"/>
      <c r="J31"/>
    </row>
    <row r="32" spans="2:10" s="37" customFormat="1" ht="27.75" customHeight="1" thickTop="1" thickBot="1" x14ac:dyDescent="0.3">
      <c r="B32" s="287" t="s">
        <v>23</v>
      </c>
      <c r="C32" s="288"/>
      <c r="D32" s="38">
        <v>3020620909.1399984</v>
      </c>
      <c r="E32" s="38">
        <v>2907144006.7399998</v>
      </c>
      <c r="F32" s="38">
        <v>-55783839.219999775</v>
      </c>
      <c r="G32" s="38">
        <v>0</v>
      </c>
      <c r="H32" s="39">
        <f>+D32-E32+F32</f>
        <v>57693063.17999889</v>
      </c>
      <c r="J32"/>
    </row>
    <row r="33" spans="2:10" s="40" customFormat="1" ht="15.75" thickTop="1" x14ac:dyDescent="0.25">
      <c r="C33" s="41"/>
      <c r="D33" s="42"/>
      <c r="E33" s="42"/>
      <c r="F33" s="42"/>
      <c r="G33" s="42"/>
      <c r="H33" s="42"/>
      <c r="J33"/>
    </row>
    <row r="34" spans="2:10" s="5" customFormat="1" ht="24.95" customHeight="1" x14ac:dyDescent="0.25">
      <c r="B34" s="8"/>
      <c r="C34" s="8"/>
      <c r="D34" s="43"/>
      <c r="E34" s="43"/>
      <c r="F34" s="43"/>
      <c r="G34" s="43"/>
      <c r="H34" s="43"/>
      <c r="J34"/>
    </row>
    <row r="35" spans="2:10" s="5" customFormat="1" ht="24.95" customHeight="1" x14ac:dyDescent="0.25">
      <c r="B35" s="8"/>
      <c r="C35" s="41"/>
      <c r="D35" s="43"/>
      <c r="E35" s="43"/>
      <c r="F35" s="43"/>
      <c r="G35" s="43"/>
      <c r="H35" s="43"/>
      <c r="J35"/>
    </row>
  </sheetData>
  <mergeCells count="1">
    <mergeCell ref="B32:C32"/>
  </mergeCells>
  <printOptions horizontalCentered="1"/>
  <pageMargins left="0.19685039370078741" right="0.19685039370078741" top="0.19685039370078741" bottom="0.39370078740157483" header="0" footer="0.19685039370078741"/>
  <pageSetup paperSize="9" scale="90" orientation="landscape" r:id="rId1"/>
  <headerFooter alignWithMargins="0">
    <oddFooter>&amp;L&amp;"Arial,Cursiva"&amp;6&amp;F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149DD-C850-49FA-BA7E-56F3A610D7FF}">
  <dimension ref="A6:K58"/>
  <sheetViews>
    <sheetView showGridLines="0" showZeros="0" zoomScaleNormal="100" workbookViewId="0"/>
  </sheetViews>
  <sheetFormatPr baseColWidth="10" defaultColWidth="11.42578125" defaultRowHeight="15" x14ac:dyDescent="0.25"/>
  <cols>
    <col min="1" max="1" width="11.42578125" style="44"/>
    <col min="2" max="2" width="3.42578125" style="44" customWidth="1"/>
    <col min="3" max="3" width="72.85546875" style="44" customWidth="1"/>
    <col min="4" max="5" width="18.7109375" style="44" customWidth="1"/>
    <col min="6" max="6" width="12.28515625" style="44" bestFit="1" customWidth="1"/>
    <col min="7" max="7" width="13.5703125" customWidth="1"/>
    <col min="12" max="16384" width="11.42578125" style="44"/>
  </cols>
  <sheetData>
    <row r="6" spans="2:11" ht="5.0999999999999996" customHeight="1" x14ac:dyDescent="0.25"/>
    <row r="11" spans="2:11" ht="15.75" x14ac:dyDescent="0.25">
      <c r="B11" s="107" t="s">
        <v>50</v>
      </c>
      <c r="C11" s="106"/>
      <c r="D11" s="106"/>
      <c r="E11" s="106"/>
    </row>
    <row r="12" spans="2:11" ht="15.75" x14ac:dyDescent="0.25">
      <c r="B12" s="107" t="s">
        <v>109</v>
      </c>
      <c r="C12" s="106"/>
      <c r="D12" s="106"/>
      <c r="E12" s="106"/>
    </row>
    <row r="13" spans="2:11" x14ac:dyDescent="0.25">
      <c r="E13" s="105"/>
    </row>
    <row r="14" spans="2:11" ht="15" customHeight="1" x14ac:dyDescent="0.25">
      <c r="B14" s="104"/>
      <c r="C14" s="103"/>
      <c r="D14" s="102" t="s">
        <v>49</v>
      </c>
      <c r="E14" s="102"/>
    </row>
    <row r="15" spans="2:11" ht="18" customHeight="1" x14ac:dyDescent="0.25">
      <c r="B15" s="101"/>
      <c r="C15" s="100"/>
      <c r="D15" s="99">
        <v>2022</v>
      </c>
      <c r="E15" s="98">
        <v>2021</v>
      </c>
    </row>
    <row r="16" spans="2:11" s="20" customFormat="1" ht="12.95" customHeight="1" x14ac:dyDescent="0.25">
      <c r="B16" s="97">
        <v>1</v>
      </c>
      <c r="C16" s="73" t="s">
        <v>48</v>
      </c>
      <c r="D16" s="72">
        <v>1306296023.52</v>
      </c>
      <c r="E16" s="71">
        <v>1194516783.4400003</v>
      </c>
      <c r="G16"/>
      <c r="H16"/>
      <c r="I16"/>
      <c r="J16"/>
      <c r="K16"/>
    </row>
    <row r="17" spans="2:11" s="20" customFormat="1" ht="12.95" customHeight="1" x14ac:dyDescent="0.25">
      <c r="B17" s="88">
        <v>2</v>
      </c>
      <c r="C17" s="69" t="s">
        <v>47</v>
      </c>
      <c r="D17" s="65">
        <v>1419194961.3099997</v>
      </c>
      <c r="E17" s="64">
        <v>1324814030.4899991</v>
      </c>
      <c r="G17"/>
      <c r="H17"/>
      <c r="I17"/>
      <c r="J17"/>
      <c r="K17"/>
    </row>
    <row r="18" spans="2:11" s="20" customFormat="1" ht="12.95" customHeight="1" x14ac:dyDescent="0.25">
      <c r="B18" s="88">
        <v>3</v>
      </c>
      <c r="C18" s="69" t="s">
        <v>46</v>
      </c>
      <c r="D18" s="65">
        <v>87686193.440000013</v>
      </c>
      <c r="E18" s="64">
        <v>85393294.780000001</v>
      </c>
      <c r="G18"/>
      <c r="H18"/>
      <c r="I18"/>
      <c r="J18"/>
      <c r="K18"/>
    </row>
    <row r="19" spans="2:11" s="20" customFormat="1" ht="12.95" customHeight="1" x14ac:dyDescent="0.25">
      <c r="B19" s="88">
        <v>4</v>
      </c>
      <c r="C19" s="69" t="s">
        <v>45</v>
      </c>
      <c r="D19" s="65">
        <v>272570438.32999998</v>
      </c>
      <c r="E19" s="64">
        <v>402549085.50999993</v>
      </c>
      <c r="G19"/>
      <c r="H19"/>
      <c r="I19"/>
      <c r="J19"/>
      <c r="K19"/>
    </row>
    <row r="20" spans="2:11" s="20" customFormat="1" ht="12.95" customHeight="1" x14ac:dyDescent="0.25">
      <c r="B20" s="88">
        <v>5</v>
      </c>
      <c r="C20" s="69" t="s">
        <v>44</v>
      </c>
      <c r="D20" s="65">
        <v>1730665.41</v>
      </c>
      <c r="E20" s="64">
        <v>890014.82000000007</v>
      </c>
      <c r="G20"/>
      <c r="H20"/>
      <c r="I20"/>
      <c r="J20"/>
      <c r="K20"/>
    </row>
    <row r="21" spans="2:11" s="20" customFormat="1" ht="12.95" customHeight="1" x14ac:dyDescent="0.25">
      <c r="B21" s="88">
        <v>6</v>
      </c>
      <c r="C21" s="69" t="s">
        <v>43</v>
      </c>
      <c r="D21" s="65">
        <v>375258.91000000003</v>
      </c>
      <c r="E21" s="64">
        <v>961555.6</v>
      </c>
      <c r="G21"/>
      <c r="H21"/>
      <c r="I21"/>
      <c r="J21"/>
      <c r="K21"/>
    </row>
    <row r="22" spans="2:11" s="20" customFormat="1" ht="12.95" customHeight="1" thickBot="1" x14ac:dyDescent="0.3">
      <c r="B22" s="87">
        <v>7</v>
      </c>
      <c r="C22" s="23" t="s">
        <v>36</v>
      </c>
      <c r="D22" s="62">
        <v>25505612.379999999</v>
      </c>
      <c r="E22" s="61">
        <v>11496144.5</v>
      </c>
      <c r="G22"/>
      <c r="H22"/>
      <c r="I22"/>
      <c r="J22"/>
      <c r="K22"/>
    </row>
    <row r="23" spans="2:11" s="52" customFormat="1" ht="20.100000000000001" customHeight="1" thickTop="1" thickBot="1" x14ac:dyDescent="0.3">
      <c r="B23" s="96" t="s">
        <v>42</v>
      </c>
      <c r="C23" s="95"/>
      <c r="D23" s="94">
        <f>SUM(D16:D22)</f>
        <v>3113359153.2999997</v>
      </c>
      <c r="E23" s="93">
        <f>SUM(E16:E22)</f>
        <v>3020620909.1399994</v>
      </c>
      <c r="G23"/>
      <c r="H23"/>
      <c r="I23"/>
      <c r="J23"/>
      <c r="K23"/>
    </row>
    <row r="24" spans="2:11" s="20" customFormat="1" ht="12.95" customHeight="1" thickTop="1" x14ac:dyDescent="0.25">
      <c r="B24" s="92">
        <v>1</v>
      </c>
      <c r="C24" s="91" t="s">
        <v>41</v>
      </c>
      <c r="D24" s="90">
        <v>201849152.24000004</v>
      </c>
      <c r="E24" s="89">
        <v>187668718.03999996</v>
      </c>
      <c r="G24"/>
      <c r="H24"/>
      <c r="I24"/>
      <c r="J24"/>
      <c r="K24"/>
    </row>
    <row r="25" spans="2:11" s="20" customFormat="1" ht="12.95" customHeight="1" x14ac:dyDescent="0.25">
      <c r="B25" s="88">
        <v>2</v>
      </c>
      <c r="C25" s="69" t="s">
        <v>40</v>
      </c>
      <c r="D25" s="65">
        <v>171930682.01000002</v>
      </c>
      <c r="E25" s="64">
        <v>168208384.58000001</v>
      </c>
      <c r="G25"/>
      <c r="H25"/>
      <c r="I25"/>
      <c r="J25"/>
      <c r="K25"/>
    </row>
    <row r="26" spans="2:11" s="20" customFormat="1" ht="12.95" customHeight="1" x14ac:dyDescent="0.25">
      <c r="B26" s="88">
        <v>3</v>
      </c>
      <c r="C26" s="69" t="s">
        <v>39</v>
      </c>
      <c r="D26" s="65">
        <v>8570218.9300000016</v>
      </c>
      <c r="E26" s="64">
        <v>7918006.0800000001</v>
      </c>
      <c r="G26"/>
      <c r="H26"/>
      <c r="I26"/>
      <c r="J26"/>
      <c r="K26"/>
    </row>
    <row r="27" spans="2:11" s="20" customFormat="1" ht="12.95" customHeight="1" x14ac:dyDescent="0.25">
      <c r="B27" s="88">
        <v>4</v>
      </c>
      <c r="C27" s="69" t="s">
        <v>38</v>
      </c>
      <c r="D27" s="65">
        <v>2588111856.9299998</v>
      </c>
      <c r="E27" s="64">
        <v>2458178429.4100003</v>
      </c>
      <c r="G27"/>
      <c r="H27"/>
      <c r="I27"/>
      <c r="J27"/>
      <c r="K27"/>
    </row>
    <row r="28" spans="2:11" s="20" customFormat="1" ht="12.95" customHeight="1" x14ac:dyDescent="0.25">
      <c r="B28" s="88">
        <v>6</v>
      </c>
      <c r="C28" s="69" t="s">
        <v>37</v>
      </c>
      <c r="D28" s="65">
        <v>53769399.07</v>
      </c>
      <c r="E28" s="64">
        <v>43996393.29999999</v>
      </c>
      <c r="G28"/>
      <c r="H28"/>
      <c r="I28"/>
      <c r="J28"/>
      <c r="K28"/>
    </row>
    <row r="29" spans="2:11" s="20" customFormat="1" ht="12.95" customHeight="1" thickBot="1" x14ac:dyDescent="0.3">
      <c r="B29" s="87">
        <v>7</v>
      </c>
      <c r="C29" s="23" t="s">
        <v>36</v>
      </c>
      <c r="D29" s="62">
        <v>44541009.990000002</v>
      </c>
      <c r="E29" s="61">
        <v>41174075.330000006</v>
      </c>
      <c r="G29"/>
      <c r="H29"/>
      <c r="I29"/>
      <c r="J29"/>
      <c r="K29"/>
    </row>
    <row r="30" spans="2:11" s="52" customFormat="1" ht="20.100000000000001" customHeight="1" thickTop="1" thickBot="1" x14ac:dyDescent="0.3">
      <c r="B30" s="86" t="s">
        <v>35</v>
      </c>
      <c r="C30" s="85"/>
      <c r="D30" s="84">
        <f>SUM(D24:D29)</f>
        <v>3068772319.1699996</v>
      </c>
      <c r="E30" s="83">
        <f>SUM(E24:E29)</f>
        <v>2907144006.7400002</v>
      </c>
      <c r="G30"/>
      <c r="H30"/>
      <c r="I30"/>
      <c r="J30"/>
      <c r="K30"/>
    </row>
    <row r="31" spans="2:11" s="52" customFormat="1" ht="21.95" customHeight="1" thickTop="1" thickBot="1" x14ac:dyDescent="0.3">
      <c r="B31" s="82" t="s">
        <v>34</v>
      </c>
      <c r="C31" s="81"/>
      <c r="D31" s="80">
        <f>+D23-D30</f>
        <v>44586834.130000114</v>
      </c>
      <c r="E31" s="79">
        <f>+E23-E30</f>
        <v>113476902.39999914</v>
      </c>
      <c r="G31"/>
      <c r="H31"/>
      <c r="I31"/>
      <c r="J31"/>
      <c r="K31"/>
    </row>
    <row r="32" spans="2:11" ht="18" customHeight="1" thickTop="1" x14ac:dyDescent="0.25">
      <c r="B32" s="78" t="s">
        <v>33</v>
      </c>
      <c r="C32" s="77"/>
      <c r="D32" s="76"/>
      <c r="E32" s="75"/>
    </row>
    <row r="33" spans="1:11" s="20" customFormat="1" ht="12.95" customHeight="1" x14ac:dyDescent="0.25">
      <c r="B33" s="74" t="s">
        <v>32</v>
      </c>
      <c r="C33" s="73"/>
      <c r="D33" s="72">
        <v>-990018.87999939919</v>
      </c>
      <c r="E33" s="71">
        <v>-29107118.840000629</v>
      </c>
      <c r="G33"/>
      <c r="H33"/>
      <c r="I33"/>
      <c r="J33"/>
      <c r="K33"/>
    </row>
    <row r="34" spans="1:11" s="20" customFormat="1" ht="12.95" customHeight="1" x14ac:dyDescent="0.25">
      <c r="B34" s="67" t="s">
        <v>31</v>
      </c>
      <c r="C34" s="69"/>
      <c r="D34" s="65">
        <v>-6483837.3100001812</v>
      </c>
      <c r="E34" s="64">
        <v>-10935961.899999142</v>
      </c>
      <c r="F34" s="70"/>
      <c r="G34"/>
      <c r="H34"/>
      <c r="I34"/>
      <c r="J34"/>
      <c r="K34"/>
    </row>
    <row r="35" spans="1:11" s="20" customFormat="1" ht="12.95" customHeight="1" x14ac:dyDescent="0.25">
      <c r="B35" s="67" t="s">
        <v>30</v>
      </c>
      <c r="C35" s="69"/>
      <c r="D35" s="65">
        <v>-5616024.4700000044</v>
      </c>
      <c r="E35" s="64">
        <v>-9916730.3599999994</v>
      </c>
      <c r="G35"/>
      <c r="H35"/>
      <c r="I35"/>
      <c r="J35"/>
      <c r="K35"/>
    </row>
    <row r="36" spans="1:11" s="20" customFormat="1" ht="12.95" hidden="1" customHeight="1" x14ac:dyDescent="0.25">
      <c r="B36" s="67" t="s">
        <v>29</v>
      </c>
      <c r="C36" s="68"/>
      <c r="D36" s="65">
        <v>0</v>
      </c>
      <c r="E36" s="64">
        <v>0</v>
      </c>
      <c r="G36"/>
      <c r="H36"/>
      <c r="I36"/>
      <c r="J36"/>
      <c r="K36"/>
    </row>
    <row r="37" spans="1:11" s="20" customFormat="1" ht="12.95" customHeight="1" x14ac:dyDescent="0.25">
      <c r="B37" s="67" t="s">
        <v>28</v>
      </c>
      <c r="C37" s="69"/>
      <c r="D37" s="65">
        <v>26694.81</v>
      </c>
      <c r="E37" s="64">
        <v>150685.24</v>
      </c>
      <c r="G37"/>
      <c r="H37"/>
      <c r="I37"/>
      <c r="J37"/>
      <c r="K37"/>
    </row>
    <row r="38" spans="1:11" s="20" customFormat="1" ht="12.95" customHeight="1" x14ac:dyDescent="0.25">
      <c r="B38" s="67" t="s">
        <v>27</v>
      </c>
      <c r="C38" s="68"/>
      <c r="D38" s="65">
        <v>-2724408</v>
      </c>
      <c r="E38" s="64">
        <v>-1010000</v>
      </c>
      <c r="G38"/>
      <c r="H38"/>
      <c r="I38"/>
      <c r="J38"/>
      <c r="K38"/>
    </row>
    <row r="39" spans="1:11" s="20" customFormat="1" ht="12.95" customHeight="1" x14ac:dyDescent="0.25">
      <c r="B39" s="67" t="s">
        <v>26</v>
      </c>
      <c r="C39" s="66" t="s">
        <v>26</v>
      </c>
      <c r="D39" s="65">
        <v>-8453874.629999999</v>
      </c>
      <c r="E39" s="64">
        <v>-4964713.3599999994</v>
      </c>
      <c r="G39"/>
      <c r="H39"/>
      <c r="I39"/>
      <c r="J39"/>
      <c r="K39"/>
    </row>
    <row r="40" spans="1:11" s="20" customFormat="1" ht="12.95" customHeight="1" thickBot="1" x14ac:dyDescent="0.3">
      <c r="B40" s="20" t="s">
        <v>59</v>
      </c>
      <c r="D40" s="62">
        <v>-18054391.630000003</v>
      </c>
      <c r="E40" s="61"/>
      <c r="G40"/>
      <c r="H40"/>
      <c r="I40"/>
      <c r="J40"/>
      <c r="K40"/>
    </row>
    <row r="41" spans="1:11" s="52" customFormat="1" ht="20.100000000000001" customHeight="1" thickTop="1" thickBot="1" x14ac:dyDescent="0.3">
      <c r="B41" s="60" t="s">
        <v>25</v>
      </c>
      <c r="C41" s="59"/>
      <c r="D41" s="58">
        <f>SUM(D33:D40)</f>
        <v>-42295860.109999582</v>
      </c>
      <c r="E41" s="57">
        <f>SUM(E33:E39)</f>
        <v>-55783839.219999768</v>
      </c>
      <c r="G41"/>
      <c r="H41"/>
      <c r="I41"/>
      <c r="J41"/>
      <c r="K41"/>
    </row>
    <row r="42" spans="1:11" s="52" customFormat="1" ht="15" customHeight="1" thickTop="1" thickBot="1" x14ac:dyDescent="0.3">
      <c r="B42" s="56"/>
      <c r="C42" s="55"/>
      <c r="D42" s="54"/>
      <c r="E42" s="53"/>
      <c r="G42"/>
      <c r="H42"/>
      <c r="I42"/>
      <c r="J42"/>
      <c r="K42"/>
    </row>
    <row r="43" spans="1:11" ht="33.75" customHeight="1" thickTop="1" x14ac:dyDescent="0.25">
      <c r="B43" s="51" t="s">
        <v>24</v>
      </c>
      <c r="C43" s="50"/>
      <c r="D43" s="49">
        <f>+D31+D41</f>
        <v>2290974.0200005323</v>
      </c>
      <c r="E43" s="48">
        <f>+E31+E41</f>
        <v>57693063.179999374</v>
      </c>
    </row>
    <row r="44" spans="1:11" ht="5.0999999999999996" customHeight="1" x14ac:dyDescent="0.25"/>
    <row r="45" spans="1:11" customFormat="1" x14ac:dyDescent="0.25"/>
    <row r="46" spans="1:11" ht="51" customHeight="1" x14ac:dyDescent="0.25">
      <c r="A46" s="289" t="s">
        <v>60</v>
      </c>
      <c r="B46" s="289"/>
      <c r="C46" s="289"/>
      <c r="D46" s="289"/>
      <c r="E46" s="289"/>
      <c r="F46" s="150"/>
      <c r="G46" s="44"/>
      <c r="H46" s="44"/>
      <c r="I46" s="44"/>
      <c r="J46" s="44"/>
      <c r="K46" s="44"/>
    </row>
    <row r="47" spans="1:11" customFormat="1" x14ac:dyDescent="0.25"/>
    <row r="48" spans="1:11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</sheetData>
  <mergeCells count="1">
    <mergeCell ref="A46:E46"/>
  </mergeCells>
  <printOptions horizontalCentered="1"/>
  <pageMargins left="0" right="0" top="0.19685039370078741" bottom="0" header="0" footer="0.19685039370078741"/>
  <pageSetup paperSize="9" scale="95" orientation="landscape" r:id="rId1"/>
  <headerFooter alignWithMargins="0">
    <oddFooter>&amp;R&amp;"Arial,Cursiva"&amp;6&amp;F 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D9A9C-D877-4C86-91C6-3165377B1408}">
  <dimension ref="A6:J55"/>
  <sheetViews>
    <sheetView showGridLines="0" showZeros="0" zoomScaleNormal="100" workbookViewId="0">
      <selection activeCell="E25" sqref="E25"/>
    </sheetView>
  </sheetViews>
  <sheetFormatPr baseColWidth="10" defaultColWidth="11.42578125" defaultRowHeight="15" x14ac:dyDescent="0.25"/>
  <cols>
    <col min="1" max="1" width="11.42578125" style="44"/>
    <col min="2" max="2" width="3.42578125" style="44" customWidth="1"/>
    <col min="3" max="3" width="72.85546875" style="44" customWidth="1"/>
    <col min="4" max="5" width="18.7109375" style="44" customWidth="1"/>
    <col min="6" max="6" width="12.28515625" style="44" bestFit="1" customWidth="1"/>
    <col min="7" max="7" width="13.5703125" customWidth="1"/>
    <col min="11" max="16384" width="11.42578125" style="44"/>
  </cols>
  <sheetData>
    <row r="6" spans="2:10" ht="5.0999999999999996" customHeight="1" x14ac:dyDescent="0.25"/>
    <row r="11" spans="2:10" ht="15.75" x14ac:dyDescent="0.25">
      <c r="B11" s="107" t="s">
        <v>50</v>
      </c>
      <c r="C11" s="106"/>
      <c r="D11" s="106"/>
      <c r="E11" s="106"/>
    </row>
    <row r="12" spans="2:10" ht="15.75" x14ac:dyDescent="0.25">
      <c r="B12" s="107" t="s">
        <v>108</v>
      </c>
      <c r="C12" s="106"/>
      <c r="D12" s="106"/>
      <c r="E12" s="106"/>
    </row>
    <row r="13" spans="2:10" x14ac:dyDescent="0.25">
      <c r="E13" s="105"/>
    </row>
    <row r="14" spans="2:10" ht="15" customHeight="1" x14ac:dyDescent="0.25">
      <c r="B14" s="104"/>
      <c r="C14" s="103"/>
      <c r="D14" s="102" t="s">
        <v>49</v>
      </c>
      <c r="E14" s="102"/>
    </row>
    <row r="15" spans="2:10" ht="18" customHeight="1" x14ac:dyDescent="0.25">
      <c r="B15" s="101"/>
      <c r="C15" s="100"/>
      <c r="D15" s="99">
        <v>2022</v>
      </c>
      <c r="E15" s="98">
        <v>2021</v>
      </c>
    </row>
    <row r="16" spans="2:10" s="20" customFormat="1" ht="12.95" customHeight="1" x14ac:dyDescent="0.25">
      <c r="B16" s="97">
        <v>1</v>
      </c>
      <c r="C16" s="73" t="s">
        <v>48</v>
      </c>
      <c r="D16" s="72">
        <v>1306296023.52</v>
      </c>
      <c r="E16" s="71">
        <v>1194516783.4400003</v>
      </c>
      <c r="G16"/>
      <c r="H16"/>
      <c r="I16"/>
      <c r="J16"/>
    </row>
    <row r="17" spans="2:10" s="20" customFormat="1" ht="12.95" customHeight="1" x14ac:dyDescent="0.25">
      <c r="B17" s="88">
        <v>2</v>
      </c>
      <c r="C17" s="69" t="s">
        <v>47</v>
      </c>
      <c r="D17" s="65">
        <v>1419194961.3099997</v>
      </c>
      <c r="E17" s="64">
        <v>1324814030.4899991</v>
      </c>
      <c r="G17"/>
      <c r="H17"/>
      <c r="I17"/>
      <c r="J17"/>
    </row>
    <row r="18" spans="2:10" s="20" customFormat="1" ht="12.95" customHeight="1" x14ac:dyDescent="0.25">
      <c r="B18" s="88">
        <v>3</v>
      </c>
      <c r="C18" s="69" t="s">
        <v>46</v>
      </c>
      <c r="D18" s="65">
        <v>61622270.970000014</v>
      </c>
      <c r="E18" s="64">
        <v>62100766.370000005</v>
      </c>
      <c r="G18"/>
      <c r="H18"/>
      <c r="I18"/>
      <c r="J18"/>
    </row>
    <row r="19" spans="2:10" s="20" customFormat="1" ht="12.95" customHeight="1" x14ac:dyDescent="0.25">
      <c r="B19" s="88">
        <v>4</v>
      </c>
      <c r="C19" s="69" t="s">
        <v>45</v>
      </c>
      <c r="D19" s="65">
        <v>73504619.280000001</v>
      </c>
      <c r="E19" s="64">
        <v>216859330.81999993</v>
      </c>
      <c r="G19"/>
      <c r="H19"/>
      <c r="I19"/>
      <c r="J19"/>
    </row>
    <row r="20" spans="2:10" s="20" customFormat="1" ht="12.95" customHeight="1" x14ac:dyDescent="0.25">
      <c r="B20" s="88">
        <v>5</v>
      </c>
      <c r="C20" s="69" t="s">
        <v>44</v>
      </c>
      <c r="D20" s="65">
        <v>1730665.41</v>
      </c>
      <c r="E20" s="64">
        <v>890014.82000000007</v>
      </c>
      <c r="G20"/>
      <c r="H20"/>
      <c r="I20"/>
      <c r="J20"/>
    </row>
    <row r="21" spans="2:10" s="20" customFormat="1" ht="12.95" customHeight="1" x14ac:dyDescent="0.25">
      <c r="B21" s="88">
        <v>6</v>
      </c>
      <c r="C21" s="69" t="s">
        <v>43</v>
      </c>
      <c r="D21" s="65">
        <v>312693.11000000004</v>
      </c>
      <c r="E21" s="64">
        <v>955537.6</v>
      </c>
      <c r="G21"/>
      <c r="H21"/>
      <c r="I21"/>
      <c r="J21"/>
    </row>
    <row r="22" spans="2:10" s="20" customFormat="1" ht="12.95" customHeight="1" thickBot="1" x14ac:dyDescent="0.3">
      <c r="B22" s="87">
        <v>7</v>
      </c>
      <c r="C22" s="23" t="s">
        <v>36</v>
      </c>
      <c r="D22" s="62">
        <v>17369108.43</v>
      </c>
      <c r="E22" s="61">
        <v>6081074.7300000004</v>
      </c>
      <c r="G22"/>
      <c r="H22"/>
      <c r="I22"/>
      <c r="J22"/>
    </row>
    <row r="23" spans="2:10" s="52" customFormat="1" ht="20.100000000000001" customHeight="1" thickTop="1" thickBot="1" x14ac:dyDescent="0.3">
      <c r="B23" s="96" t="s">
        <v>42</v>
      </c>
      <c r="C23" s="95"/>
      <c r="D23" s="94">
        <f>SUM(D16:D22)</f>
        <v>2880030342.0299997</v>
      </c>
      <c r="E23" s="93">
        <f>SUM(E16:E22)</f>
        <v>2806217538.269999</v>
      </c>
      <c r="G23"/>
      <c r="H23"/>
      <c r="I23"/>
      <c r="J23"/>
    </row>
    <row r="24" spans="2:10" s="20" customFormat="1" ht="12.95" customHeight="1" thickTop="1" x14ac:dyDescent="0.25">
      <c r="B24" s="92">
        <v>1</v>
      </c>
      <c r="C24" s="91" t="s">
        <v>41</v>
      </c>
      <c r="D24" s="90">
        <v>201849152.24000004</v>
      </c>
      <c r="E24" s="89">
        <v>187668718.03999996</v>
      </c>
      <c r="G24"/>
      <c r="H24"/>
      <c r="I24"/>
      <c r="J24"/>
    </row>
    <row r="25" spans="2:10" s="20" customFormat="1" ht="12.95" customHeight="1" x14ac:dyDescent="0.25">
      <c r="B25" s="88">
        <v>2</v>
      </c>
      <c r="C25" s="69" t="s">
        <v>40</v>
      </c>
      <c r="D25" s="65">
        <v>161448837.25000003</v>
      </c>
      <c r="E25" s="64">
        <v>157988585.74000001</v>
      </c>
      <c r="G25"/>
      <c r="H25"/>
      <c r="I25"/>
      <c r="J25"/>
    </row>
    <row r="26" spans="2:10" s="20" customFormat="1" ht="12.95" customHeight="1" x14ac:dyDescent="0.25">
      <c r="B26" s="88">
        <v>3</v>
      </c>
      <c r="C26" s="69" t="s">
        <v>39</v>
      </c>
      <c r="D26" s="65">
        <v>8570218.9300000016</v>
      </c>
      <c r="E26" s="64">
        <v>7918006.0800000001</v>
      </c>
      <c r="G26"/>
      <c r="H26"/>
      <c r="I26"/>
      <c r="J26"/>
    </row>
    <row r="27" spans="2:10" s="20" customFormat="1" ht="12.95" customHeight="1" x14ac:dyDescent="0.25">
      <c r="B27" s="88">
        <v>4</v>
      </c>
      <c r="C27" s="69" t="s">
        <v>38</v>
      </c>
      <c r="D27" s="65">
        <v>2389046037.8799996</v>
      </c>
      <c r="E27" s="64">
        <v>2272612692.3700004</v>
      </c>
      <c r="G27"/>
      <c r="H27"/>
      <c r="I27"/>
      <c r="J27"/>
    </row>
    <row r="28" spans="2:10" s="20" customFormat="1" ht="12.95" customHeight="1" x14ac:dyDescent="0.25">
      <c r="B28" s="88">
        <v>6</v>
      </c>
      <c r="C28" s="69" t="s">
        <v>37</v>
      </c>
      <c r="D28" s="65">
        <v>38124755.560000002</v>
      </c>
      <c r="E28" s="64">
        <v>30793628.079999991</v>
      </c>
      <c r="G28"/>
      <c r="H28"/>
      <c r="I28"/>
      <c r="J28"/>
    </row>
    <row r="29" spans="2:10" s="20" customFormat="1" ht="12.95" customHeight="1" thickBot="1" x14ac:dyDescent="0.3">
      <c r="B29" s="87">
        <v>7</v>
      </c>
      <c r="C29" s="23" t="s">
        <v>36</v>
      </c>
      <c r="D29" s="62">
        <v>36404506.040000007</v>
      </c>
      <c r="E29" s="61">
        <v>35759005.560000002</v>
      </c>
      <c r="G29"/>
      <c r="H29"/>
      <c r="I29"/>
      <c r="J29"/>
    </row>
    <row r="30" spans="2:10" s="52" customFormat="1" ht="20.100000000000001" customHeight="1" thickTop="1" thickBot="1" x14ac:dyDescent="0.3">
      <c r="B30" s="86" t="s">
        <v>35</v>
      </c>
      <c r="C30" s="85"/>
      <c r="D30" s="84">
        <f>SUM(D24:D29)</f>
        <v>2835443507.8999996</v>
      </c>
      <c r="E30" s="83">
        <f>SUM(E24:E29)</f>
        <v>2692740635.8700004</v>
      </c>
      <c r="G30"/>
      <c r="H30"/>
      <c r="I30"/>
      <c r="J30"/>
    </row>
    <row r="31" spans="2:10" s="52" customFormat="1" ht="21.95" customHeight="1" thickTop="1" thickBot="1" x14ac:dyDescent="0.3">
      <c r="B31" s="82" t="s">
        <v>34</v>
      </c>
      <c r="C31" s="81"/>
      <c r="D31" s="80">
        <f>+D23-D30</f>
        <v>44586834.130000114</v>
      </c>
      <c r="E31" s="79">
        <f>+E23-E30</f>
        <v>113476902.39999866</v>
      </c>
      <c r="G31"/>
      <c r="H31"/>
      <c r="I31"/>
      <c r="J31"/>
    </row>
    <row r="32" spans="2:10" ht="18" customHeight="1" thickTop="1" x14ac:dyDescent="0.25">
      <c r="B32" s="78" t="s">
        <v>33</v>
      </c>
      <c r="C32" s="77"/>
      <c r="D32" s="76"/>
      <c r="E32" s="75"/>
    </row>
    <row r="33" spans="1:10" s="20" customFormat="1" ht="12.95" customHeight="1" x14ac:dyDescent="0.25">
      <c r="B33" s="74" t="s">
        <v>32</v>
      </c>
      <c r="C33" s="73"/>
      <c r="D33" s="72">
        <v>-990018.87999939919</v>
      </c>
      <c r="E33" s="71">
        <v>-29107118.840000629</v>
      </c>
      <c r="G33"/>
      <c r="H33"/>
      <c r="I33"/>
      <c r="J33"/>
    </row>
    <row r="34" spans="1:10" s="20" customFormat="1" ht="12.95" customHeight="1" x14ac:dyDescent="0.25">
      <c r="B34" s="67" t="s">
        <v>31</v>
      </c>
      <c r="C34" s="69"/>
      <c r="D34" s="65">
        <v>-6483837.3100001812</v>
      </c>
      <c r="E34" s="64">
        <v>-10935961.899999142</v>
      </c>
      <c r="F34" s="70"/>
      <c r="G34"/>
      <c r="H34"/>
      <c r="I34"/>
      <c r="J34"/>
    </row>
    <row r="35" spans="1:10" s="20" customFormat="1" ht="12.95" customHeight="1" x14ac:dyDescent="0.25">
      <c r="B35" s="67" t="s">
        <v>30</v>
      </c>
      <c r="C35" s="69"/>
      <c r="D35" s="65">
        <v>-5616024.4700000044</v>
      </c>
      <c r="E35" s="64">
        <v>-9916730.3599999994</v>
      </c>
      <c r="G35"/>
      <c r="H35"/>
      <c r="I35"/>
      <c r="J35"/>
    </row>
    <row r="36" spans="1:10" s="20" customFormat="1" ht="12.95" hidden="1" customHeight="1" x14ac:dyDescent="0.25">
      <c r="B36" s="67" t="s">
        <v>29</v>
      </c>
      <c r="C36" s="68"/>
      <c r="D36" s="65">
        <v>0</v>
      </c>
      <c r="E36" s="64">
        <v>0</v>
      </c>
      <c r="G36"/>
      <c r="H36"/>
      <c r="I36"/>
      <c r="J36"/>
    </row>
    <row r="37" spans="1:10" s="20" customFormat="1" ht="12.95" customHeight="1" x14ac:dyDescent="0.25">
      <c r="B37" s="67" t="s">
        <v>28</v>
      </c>
      <c r="C37" s="69"/>
      <c r="D37" s="65">
        <v>26694.81</v>
      </c>
      <c r="E37" s="64">
        <v>150685.24</v>
      </c>
      <c r="G37"/>
      <c r="H37"/>
      <c r="I37"/>
      <c r="J37"/>
    </row>
    <row r="38" spans="1:10" s="20" customFormat="1" ht="12.95" customHeight="1" x14ac:dyDescent="0.25">
      <c r="B38" s="67" t="s">
        <v>27</v>
      </c>
      <c r="C38" s="68"/>
      <c r="D38" s="65">
        <v>-2724408</v>
      </c>
      <c r="E38" s="64">
        <v>-1010000</v>
      </c>
      <c r="G38"/>
      <c r="H38"/>
      <c r="I38"/>
      <c r="J38"/>
    </row>
    <row r="39" spans="1:10" s="20" customFormat="1" ht="12.95" customHeight="1" x14ac:dyDescent="0.25">
      <c r="B39" s="67" t="s">
        <v>26</v>
      </c>
      <c r="C39" s="66" t="s">
        <v>26</v>
      </c>
      <c r="D39" s="65">
        <v>-8453874.629999999</v>
      </c>
      <c r="E39" s="64">
        <v>-4964713.3599999994</v>
      </c>
      <c r="G39"/>
      <c r="H39"/>
      <c r="I39"/>
      <c r="J39"/>
    </row>
    <row r="40" spans="1:10" s="20" customFormat="1" ht="12.95" customHeight="1" thickBot="1" x14ac:dyDescent="0.3">
      <c r="B40" s="20" t="s">
        <v>59</v>
      </c>
      <c r="D40" s="62">
        <v>-18054391.630000003</v>
      </c>
      <c r="E40" s="61"/>
      <c r="G40"/>
      <c r="H40"/>
      <c r="I40"/>
      <c r="J40"/>
    </row>
    <row r="41" spans="1:10" s="52" customFormat="1" ht="20.100000000000001" customHeight="1" thickTop="1" thickBot="1" x14ac:dyDescent="0.3">
      <c r="B41" s="60" t="s">
        <v>25</v>
      </c>
      <c r="C41" s="59"/>
      <c r="D41" s="58">
        <f>SUM(D33:D40)</f>
        <v>-42295860.109999582</v>
      </c>
      <c r="E41" s="57">
        <f>SUM(E33:E39)</f>
        <v>-55783839.219999768</v>
      </c>
      <c r="G41"/>
      <c r="H41"/>
      <c r="I41"/>
      <c r="J41"/>
    </row>
    <row r="42" spans="1:10" s="52" customFormat="1" ht="15" customHeight="1" thickTop="1" thickBot="1" x14ac:dyDescent="0.3">
      <c r="B42" s="56"/>
      <c r="C42" s="55"/>
      <c r="D42" s="54"/>
      <c r="E42" s="53"/>
      <c r="G42"/>
      <c r="H42"/>
      <c r="I42"/>
      <c r="J42"/>
    </row>
    <row r="43" spans="1:10" ht="33.75" customHeight="1" thickTop="1" x14ac:dyDescent="0.25">
      <c r="B43" s="51" t="s">
        <v>24</v>
      </c>
      <c r="C43" s="50"/>
      <c r="D43" s="49">
        <f>+D31+D41</f>
        <v>2290974.0200005323</v>
      </c>
      <c r="E43" s="48">
        <f>+E31+E41</f>
        <v>57693063.179998897</v>
      </c>
    </row>
    <row r="44" spans="1:10" ht="5.0999999999999996" customHeight="1" x14ac:dyDescent="0.25"/>
    <row r="45" spans="1:10" x14ac:dyDescent="0.25">
      <c r="D45" s="45"/>
    </row>
    <row r="46" spans="1:10" ht="51" customHeight="1" x14ac:dyDescent="0.25">
      <c r="A46" s="289" t="s">
        <v>60</v>
      </c>
      <c r="B46" s="289"/>
      <c r="C46" s="289"/>
      <c r="D46" s="289"/>
      <c r="E46" s="289"/>
      <c r="F46" s="150"/>
      <c r="G46" s="44"/>
      <c r="H46" s="44"/>
      <c r="I46" s="44"/>
      <c r="J46" s="44"/>
    </row>
    <row r="47" spans="1:10" customFormat="1" x14ac:dyDescent="0.25"/>
    <row r="48" spans="1:10" customFormat="1" x14ac:dyDescent="0.25"/>
    <row r="49" spans="3:5" customFormat="1" x14ac:dyDescent="0.25"/>
    <row r="50" spans="3:5" x14ac:dyDescent="0.25">
      <c r="C50" s="47"/>
      <c r="D50" s="4"/>
      <c r="E50" s="45"/>
    </row>
    <row r="51" spans="3:5" x14ac:dyDescent="0.25">
      <c r="C51" s="47"/>
      <c r="D51" s="4"/>
    </row>
    <row r="52" spans="3:5" x14ac:dyDescent="0.25">
      <c r="C52" s="47"/>
      <c r="D52" s="4"/>
    </row>
    <row r="55" spans="3:5" x14ac:dyDescent="0.25">
      <c r="D55" s="46"/>
      <c r="E55" s="45"/>
    </row>
  </sheetData>
  <mergeCells count="1">
    <mergeCell ref="A46:E46"/>
  </mergeCells>
  <printOptions horizontalCentered="1"/>
  <pageMargins left="0" right="0" top="0.19685039370078741" bottom="0" header="0" footer="0.19685039370078741"/>
  <pageSetup paperSize="9" scale="95" orientation="landscape" r:id="rId1"/>
  <headerFooter alignWithMargins="0">
    <oddFooter>&amp;R&amp;"Arial,Cursiva"&amp;6&amp;F &amp;A</oddFooter>
  </headerFooter>
  <ignoredErrors>
    <ignoredError sqref="E23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9553D-BD89-4A96-8B92-59596A9BFD84}">
  <dimension ref="A6:F53"/>
  <sheetViews>
    <sheetView showGridLines="0" showZeros="0" zoomScaleNormal="100" workbookViewId="0"/>
  </sheetViews>
  <sheetFormatPr baseColWidth="10" defaultColWidth="11.42578125" defaultRowHeight="11.25" x14ac:dyDescent="0.25"/>
  <cols>
    <col min="1" max="1" width="2.7109375" style="44" customWidth="1"/>
    <col min="2" max="2" width="72.85546875" style="44" customWidth="1"/>
    <col min="3" max="4" width="18.7109375" style="44" customWidth="1"/>
    <col min="5" max="5" width="13.85546875" style="44" customWidth="1"/>
    <col min="6" max="6" width="15.5703125" style="44" bestFit="1" customWidth="1"/>
    <col min="7" max="16384" width="11.42578125" style="44"/>
  </cols>
  <sheetData>
    <row r="6" spans="1:6" ht="5.0999999999999996" customHeight="1" x14ac:dyDescent="0.25"/>
    <row r="11" spans="1:6" ht="23.25" customHeight="1" x14ac:dyDescent="0.25">
      <c r="A11" s="107"/>
      <c r="B11" s="106"/>
      <c r="C11" s="106"/>
      <c r="D11" s="106"/>
      <c r="E11" s="106"/>
    </row>
    <row r="12" spans="1:6" ht="15.75" x14ac:dyDescent="0.25">
      <c r="A12" s="107" t="s">
        <v>51</v>
      </c>
      <c r="B12" s="106"/>
      <c r="C12" s="106"/>
      <c r="D12" s="106"/>
      <c r="E12" s="106"/>
    </row>
    <row r="13" spans="1:6" ht="12.75" x14ac:dyDescent="0.25">
      <c r="D13" s="108" t="s">
        <v>52</v>
      </c>
      <c r="E13" s="109">
        <v>44926</v>
      </c>
      <c r="F13" s="4"/>
    </row>
    <row r="14" spans="1:6" ht="28.5" customHeight="1" x14ac:dyDescent="0.25">
      <c r="A14" s="110"/>
      <c r="B14" s="111"/>
      <c r="C14" s="112" t="s">
        <v>53</v>
      </c>
      <c r="D14" s="112" t="s">
        <v>54</v>
      </c>
      <c r="E14" s="113" t="s">
        <v>55</v>
      </c>
    </row>
    <row r="15" spans="1:6" s="20" customFormat="1" ht="12.95" customHeight="1" x14ac:dyDescent="0.25">
      <c r="A15" s="114">
        <v>1</v>
      </c>
      <c r="B15" s="115" t="s">
        <v>48</v>
      </c>
      <c r="C15" s="116">
        <v>1306296023.52</v>
      </c>
      <c r="D15" s="116">
        <v>1194516783.4400003</v>
      </c>
      <c r="E15" s="117">
        <f t="shared" ref="E15:E41" si="0">IF(ISERROR((C15-D15)/ABS(D15)),"",(C15-D15)/ABS(D15))</f>
        <v>9.3576952312126538E-2</v>
      </c>
    </row>
    <row r="16" spans="1:6" s="20" customFormat="1" ht="12.95" customHeight="1" x14ac:dyDescent="0.25">
      <c r="A16" s="118">
        <v>2</v>
      </c>
      <c r="B16" s="119" t="s">
        <v>47</v>
      </c>
      <c r="C16" s="116">
        <v>1419194961.3099997</v>
      </c>
      <c r="D16" s="120">
        <v>1324814030.4899991</v>
      </c>
      <c r="E16" s="121">
        <f t="shared" si="0"/>
        <v>7.1240890153535491E-2</v>
      </c>
    </row>
    <row r="17" spans="1:6" s="20" customFormat="1" ht="12.95" customHeight="1" x14ac:dyDescent="0.25">
      <c r="A17" s="118">
        <v>3</v>
      </c>
      <c r="B17" s="119" t="s">
        <v>46</v>
      </c>
      <c r="C17" s="116">
        <v>23222193.770000011</v>
      </c>
      <c r="D17" s="120">
        <v>18667145.68</v>
      </c>
      <c r="E17" s="121">
        <f t="shared" si="0"/>
        <v>0.24401417164062175</v>
      </c>
    </row>
    <row r="18" spans="1:6" s="20" customFormat="1" ht="12.95" customHeight="1" x14ac:dyDescent="0.25">
      <c r="A18" s="118">
        <v>4</v>
      </c>
      <c r="B18" s="119" t="s">
        <v>56</v>
      </c>
      <c r="C18" s="120">
        <v>42639856.310000017</v>
      </c>
      <c r="D18" s="120">
        <v>188881127.41999996</v>
      </c>
      <c r="E18" s="121">
        <f t="shared" si="0"/>
        <v>-0.77425030815712392</v>
      </c>
      <c r="F18" s="70"/>
    </row>
    <row r="19" spans="1:6" s="20" customFormat="1" ht="12.95" customHeight="1" x14ac:dyDescent="0.25">
      <c r="A19" s="118">
        <v>5</v>
      </c>
      <c r="B19" s="119" t="s">
        <v>44</v>
      </c>
      <c r="C19" s="120">
        <v>1615383.03</v>
      </c>
      <c r="D19" s="120">
        <v>793035.78</v>
      </c>
      <c r="E19" s="121">
        <f t="shared" si="0"/>
        <v>1.0369610939874616</v>
      </c>
    </row>
    <row r="20" spans="1:6" s="20" customFormat="1" ht="12.95" customHeight="1" x14ac:dyDescent="0.25">
      <c r="A20" s="118">
        <v>6</v>
      </c>
      <c r="B20" s="119" t="s">
        <v>57</v>
      </c>
      <c r="C20" s="120">
        <v>375258.91000000003</v>
      </c>
      <c r="D20" s="120">
        <v>961555.6</v>
      </c>
      <c r="E20" s="121">
        <f t="shared" si="0"/>
        <v>-0.60973768963541985</v>
      </c>
    </row>
    <row r="21" spans="1:6" s="20" customFormat="1" ht="12.95" customHeight="1" thickBot="1" x14ac:dyDescent="0.3">
      <c r="A21" s="87">
        <v>7</v>
      </c>
      <c r="B21" s="23" t="s">
        <v>58</v>
      </c>
      <c r="C21" s="62">
        <v>20649668.43</v>
      </c>
      <c r="D21" s="62">
        <v>9419542.4000000004</v>
      </c>
      <c r="E21" s="122">
        <f t="shared" si="0"/>
        <v>1.1922156675041877</v>
      </c>
    </row>
    <row r="22" spans="1:6" s="127" customFormat="1" ht="20.100000000000001" customHeight="1" thickTop="1" thickBot="1" x14ac:dyDescent="0.3">
      <c r="A22" s="123" t="s">
        <v>42</v>
      </c>
      <c r="B22" s="124"/>
      <c r="C22" s="94">
        <f>SUM(C15:C21)</f>
        <v>2813993345.2799997</v>
      </c>
      <c r="D22" s="94">
        <f>SUM(D15:D21)</f>
        <v>2738053220.8099995</v>
      </c>
      <c r="E22" s="125">
        <f t="shared" si="0"/>
        <v>2.7735079761354992E-2</v>
      </c>
      <c r="F22" s="126"/>
    </row>
    <row r="23" spans="1:6" s="20" customFormat="1" ht="12.95" customHeight="1" thickTop="1" x14ac:dyDescent="0.25">
      <c r="A23" s="128">
        <v>1</v>
      </c>
      <c r="B23" s="129" t="s">
        <v>41</v>
      </c>
      <c r="C23" s="130">
        <v>72181084.810000017</v>
      </c>
      <c r="D23" s="130">
        <v>67909962.169999957</v>
      </c>
      <c r="E23" s="131">
        <f t="shared" si="0"/>
        <v>6.2893903979921228E-2</v>
      </c>
    </row>
    <row r="24" spans="1:6" s="20" customFormat="1" ht="12.95" customHeight="1" x14ac:dyDescent="0.25">
      <c r="A24" s="118">
        <v>2</v>
      </c>
      <c r="B24" s="119" t="s">
        <v>40</v>
      </c>
      <c r="C24" s="130">
        <v>54577409.24000001</v>
      </c>
      <c r="D24" s="120">
        <v>51509289.239999995</v>
      </c>
      <c r="E24" s="121">
        <f t="shared" si="0"/>
        <v>5.9564401785948913E-2</v>
      </c>
    </row>
    <row r="25" spans="1:6" s="20" customFormat="1" ht="12.95" customHeight="1" x14ac:dyDescent="0.25">
      <c r="A25" s="118">
        <v>3</v>
      </c>
      <c r="B25" s="119" t="s">
        <v>39</v>
      </c>
      <c r="C25" s="120">
        <v>8540400.5500000007</v>
      </c>
      <c r="D25" s="120">
        <v>7908516.7800000003</v>
      </c>
      <c r="E25" s="121">
        <f t="shared" si="0"/>
        <v>7.9899150191851842E-2</v>
      </c>
    </row>
    <row r="26" spans="1:6" s="20" customFormat="1" ht="12.95" customHeight="1" x14ac:dyDescent="0.25">
      <c r="A26" s="118">
        <v>4</v>
      </c>
      <c r="B26" s="119" t="s">
        <v>56</v>
      </c>
      <c r="C26" s="120">
        <v>2543347988.77</v>
      </c>
      <c r="D26" s="120">
        <v>2416670054.3300004</v>
      </c>
      <c r="E26" s="121">
        <f t="shared" si="0"/>
        <v>5.2418382150690356E-2</v>
      </c>
    </row>
    <row r="27" spans="1:6" s="20" customFormat="1" ht="12.95" customHeight="1" x14ac:dyDescent="0.25">
      <c r="A27" s="118">
        <v>6</v>
      </c>
      <c r="B27" s="119" t="s">
        <v>37</v>
      </c>
      <c r="C27" s="120">
        <v>52844955.07</v>
      </c>
      <c r="D27" s="120">
        <v>43352559.149999991</v>
      </c>
      <c r="E27" s="121">
        <f t="shared" si="0"/>
        <v>0.21895814471197167</v>
      </c>
    </row>
    <row r="28" spans="1:6" s="20" customFormat="1" ht="12.95" customHeight="1" thickBot="1" x14ac:dyDescent="0.3">
      <c r="A28" s="87">
        <v>7</v>
      </c>
      <c r="B28" s="23" t="s">
        <v>58</v>
      </c>
      <c r="C28" s="62">
        <v>42561782.5</v>
      </c>
      <c r="D28" s="62">
        <v>39456958.200000003</v>
      </c>
      <c r="E28" s="122">
        <f t="shared" si="0"/>
        <v>7.868889143106822E-2</v>
      </c>
    </row>
    <row r="29" spans="1:6" s="127" customFormat="1" ht="20.100000000000001" customHeight="1" thickTop="1" thickBot="1" x14ac:dyDescent="0.3">
      <c r="A29" s="132" t="s">
        <v>35</v>
      </c>
      <c r="B29" s="133"/>
      <c r="C29" s="84">
        <f>SUM(C23:C28)</f>
        <v>2774053620.9400001</v>
      </c>
      <c r="D29" s="84">
        <f>SUM(D23:D28)</f>
        <v>2626807339.8700004</v>
      </c>
      <c r="E29" s="134">
        <f t="shared" si="0"/>
        <v>5.6055226751912018E-2</v>
      </c>
    </row>
    <row r="30" spans="1:6" s="127" customFormat="1" ht="21.95" customHeight="1" thickTop="1" thickBot="1" x14ac:dyDescent="0.3">
      <c r="A30" s="135" t="s">
        <v>34</v>
      </c>
      <c r="B30" s="136"/>
      <c r="C30" s="137">
        <f>+C22-C29</f>
        <v>39939724.339999676</v>
      </c>
      <c r="D30" s="137">
        <f>+D22-D29</f>
        <v>111245880.9399991</v>
      </c>
      <c r="E30" s="138">
        <f t="shared" si="0"/>
        <v>-0.64097794900342131</v>
      </c>
    </row>
    <row r="31" spans="1:6" ht="26.25" customHeight="1" thickTop="1" x14ac:dyDescent="0.25">
      <c r="A31" s="78" t="s">
        <v>33</v>
      </c>
      <c r="B31" s="77"/>
      <c r="C31" s="76"/>
      <c r="D31" s="76"/>
      <c r="E31" s="139"/>
    </row>
    <row r="32" spans="1:6" s="20" customFormat="1" ht="12.95" customHeight="1" x14ac:dyDescent="0.25">
      <c r="A32" s="140"/>
      <c r="B32" s="115" t="s">
        <v>32</v>
      </c>
      <c r="C32" s="116">
        <v>-990018.87999939919</v>
      </c>
      <c r="D32" s="116">
        <v>-29107118.840000629</v>
      </c>
      <c r="E32" s="117">
        <f t="shared" si="0"/>
        <v>0.96598705335827129</v>
      </c>
      <c r="F32" s="21"/>
    </row>
    <row r="33" spans="1:6" s="20" customFormat="1" ht="12.95" customHeight="1" x14ac:dyDescent="0.25">
      <c r="A33" s="141"/>
      <c r="B33" s="119" t="s">
        <v>31</v>
      </c>
      <c r="C33" s="116">
        <v>-6483837.3100001812</v>
      </c>
      <c r="D33" s="120">
        <v>-10935961.899999142</v>
      </c>
      <c r="E33" s="121">
        <f t="shared" si="0"/>
        <v>0.407108641261754</v>
      </c>
      <c r="F33" s="21"/>
    </row>
    <row r="34" spans="1:6" s="20" customFormat="1" ht="12.95" customHeight="1" x14ac:dyDescent="0.25">
      <c r="A34" s="141"/>
      <c r="B34" s="119" t="s">
        <v>30</v>
      </c>
      <c r="C34" s="116">
        <v>-6323928.400000006</v>
      </c>
      <c r="D34" s="120">
        <v>-8892674.5100000054</v>
      </c>
      <c r="E34" s="121">
        <f t="shared" si="0"/>
        <v>0.28886091660179269</v>
      </c>
      <c r="F34" s="21"/>
    </row>
    <row r="35" spans="1:6" s="20" customFormat="1" ht="4.5" hidden="1" customHeight="1" x14ac:dyDescent="0.25">
      <c r="A35" s="141"/>
      <c r="B35" s="66" t="s">
        <v>29</v>
      </c>
      <c r="C35" s="120">
        <v>0</v>
      </c>
      <c r="D35" s="120">
        <v>0</v>
      </c>
      <c r="E35" s="121" t="str">
        <f t="shared" si="0"/>
        <v/>
      </c>
      <c r="F35" s="21"/>
    </row>
    <row r="36" spans="1:6" s="20" customFormat="1" ht="12.95" customHeight="1" x14ac:dyDescent="0.25">
      <c r="A36" s="141"/>
      <c r="B36" s="119" t="s">
        <v>28</v>
      </c>
      <c r="C36" s="120">
        <v>26694.81</v>
      </c>
      <c r="D36" s="120">
        <v>150685.24</v>
      </c>
      <c r="E36" s="121">
        <f t="shared" si="0"/>
        <v>-0.82284389632322319</v>
      </c>
      <c r="F36" s="21"/>
    </row>
    <row r="37" spans="1:6" s="20" customFormat="1" ht="12.95" customHeight="1" x14ac:dyDescent="0.25">
      <c r="A37" s="141"/>
      <c r="B37" s="66" t="s">
        <v>27</v>
      </c>
      <c r="C37" s="120">
        <v>-2724408</v>
      </c>
      <c r="D37" s="120">
        <v>-1010000</v>
      </c>
      <c r="E37" s="121">
        <f t="shared" si="0"/>
        <v>-1.6974336633663367</v>
      </c>
      <c r="F37" s="21"/>
    </row>
    <row r="38" spans="1:6" s="20" customFormat="1" ht="12.95" customHeight="1" x14ac:dyDescent="0.25">
      <c r="A38" s="141"/>
      <c r="B38" s="66" t="s">
        <v>26</v>
      </c>
      <c r="C38" s="120">
        <v>-8453874.629999999</v>
      </c>
      <c r="D38" s="120">
        <v>-4964713.3599999994</v>
      </c>
      <c r="E38" s="121">
        <f t="shared" si="0"/>
        <v>-0.70279208828281681</v>
      </c>
      <c r="F38" s="21"/>
    </row>
    <row r="39" spans="1:6" s="20" customFormat="1" ht="12.95" customHeight="1" thickBot="1" x14ac:dyDescent="0.3">
      <c r="A39" s="63"/>
      <c r="B39" s="20" t="s">
        <v>59</v>
      </c>
      <c r="C39" s="62">
        <v>-18054391.630000003</v>
      </c>
      <c r="D39" s="62"/>
      <c r="E39" s="122"/>
      <c r="F39" s="21"/>
    </row>
    <row r="40" spans="1:6" s="127" customFormat="1" ht="20.100000000000001" customHeight="1" thickTop="1" thickBot="1" x14ac:dyDescent="0.3">
      <c r="A40" s="142" t="s">
        <v>25</v>
      </c>
      <c r="B40" s="143"/>
      <c r="C40" s="58">
        <f>SUM(C32:C39)</f>
        <v>-43003764.039999589</v>
      </c>
      <c r="D40" s="58">
        <f>SUM(D32:D38)</f>
        <v>-54759783.369999774</v>
      </c>
      <c r="E40" s="144">
        <f t="shared" si="0"/>
        <v>0.21468345209781703</v>
      </c>
      <c r="F40" s="4"/>
    </row>
    <row r="41" spans="1:6" s="149" customFormat="1" ht="32.25" customHeight="1" thickTop="1" x14ac:dyDescent="0.25">
      <c r="A41" s="145" t="s">
        <v>24</v>
      </c>
      <c r="B41" s="146"/>
      <c r="C41" s="147">
        <f>+C30+C40</f>
        <v>-3064039.6999999136</v>
      </c>
      <c r="D41" s="147">
        <f>+D30+D40</f>
        <v>56486097.56999933</v>
      </c>
      <c r="E41" s="148">
        <f t="shared" si="0"/>
        <v>-1.0542441385015642</v>
      </c>
    </row>
    <row r="42" spans="1:6" ht="5.0999999999999996" customHeight="1" x14ac:dyDescent="0.25"/>
    <row r="43" spans="1:6" ht="51" customHeight="1" x14ac:dyDescent="0.25">
      <c r="A43" s="289" t="s">
        <v>60</v>
      </c>
      <c r="B43" s="289"/>
      <c r="C43" s="289"/>
      <c r="D43" s="289"/>
      <c r="E43" s="289"/>
      <c r="F43" s="150"/>
    </row>
    <row r="44" spans="1:6" x14ac:dyDescent="0.25">
      <c r="C44" s="151"/>
    </row>
    <row r="45" spans="1:6" s="8" customFormat="1" ht="12.75" x14ac:dyDescent="0.2"/>
    <row r="46" spans="1:6" s="8" customFormat="1" ht="12.75" x14ac:dyDescent="0.2"/>
    <row r="47" spans="1:6" s="8" customFormat="1" ht="12.95" customHeight="1" x14ac:dyDescent="0.2"/>
    <row r="48" spans="1:6" s="8" customFormat="1" ht="12.95" customHeight="1" x14ac:dyDescent="0.2"/>
    <row r="49" spans="4:5" s="8" customFormat="1" ht="12.75" x14ac:dyDescent="0.2"/>
    <row r="50" spans="4:5" s="8" customFormat="1" ht="12.75" x14ac:dyDescent="0.2"/>
    <row r="51" spans="4:5" s="8" customFormat="1" ht="12.75" x14ac:dyDescent="0.2"/>
    <row r="53" spans="4:5" x14ac:dyDescent="0.25">
      <c r="D53" s="45"/>
      <c r="E53" s="45"/>
    </row>
  </sheetData>
  <mergeCells count="1">
    <mergeCell ref="A43:E43"/>
  </mergeCells>
  <printOptions horizontalCentered="1"/>
  <pageMargins left="0" right="0" top="0.19685039370078741" bottom="0.31496062992125984" header="0" footer="0.19685039370078741"/>
  <pageSetup paperSize="9" scale="9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E4CDF-02AA-4293-9861-87C8DA410685}">
  <sheetPr>
    <pageSetUpPr fitToPage="1"/>
  </sheetPr>
  <dimension ref="A6:M50"/>
  <sheetViews>
    <sheetView showGridLines="0" showZeros="0" zoomScaleNormal="100" workbookViewId="0">
      <selection activeCell="F19" sqref="F19"/>
    </sheetView>
  </sheetViews>
  <sheetFormatPr baseColWidth="10" defaultColWidth="11.42578125" defaultRowHeight="12.75" x14ac:dyDescent="0.2"/>
  <cols>
    <col min="1" max="1" width="3.42578125" style="44" customWidth="1"/>
    <col min="2" max="2" width="65" style="44" customWidth="1"/>
    <col min="3" max="3" width="13.7109375" style="44" customWidth="1"/>
    <col min="4" max="4" width="11.42578125" style="44" customWidth="1"/>
    <col min="5" max="5" width="12.140625" style="44" customWidth="1"/>
    <col min="6" max="6" width="13.7109375" style="44" customWidth="1"/>
    <col min="7" max="7" width="13.28515625" style="44" customWidth="1"/>
    <col min="8" max="8" width="10.7109375" style="44" customWidth="1"/>
    <col min="9" max="9" width="12.140625" style="44" customWidth="1"/>
    <col min="10" max="10" width="13.28515625" style="44" customWidth="1"/>
    <col min="11" max="13" width="11.5703125" style="8" customWidth="1"/>
    <col min="14" max="16384" width="11.42578125" style="44"/>
  </cols>
  <sheetData>
    <row r="6" spans="1:10" ht="5.0999999999999996" customHeight="1" x14ac:dyDescent="0.2"/>
    <row r="11" spans="1:10" ht="15.75" x14ac:dyDescent="0.2">
      <c r="A11" s="107" t="s">
        <v>61</v>
      </c>
      <c r="B11" s="106"/>
      <c r="C11" s="106"/>
      <c r="D11" s="106"/>
      <c r="E11" s="106"/>
      <c r="F11" s="106"/>
      <c r="G11" s="106"/>
      <c r="H11" s="106"/>
      <c r="I11" s="106"/>
      <c r="J11" s="106"/>
    </row>
    <row r="12" spans="1:10" ht="15.75" x14ac:dyDescent="0.2">
      <c r="A12" s="107" t="s">
        <v>62</v>
      </c>
      <c r="B12" s="106"/>
      <c r="C12" s="106"/>
      <c r="D12" s="106"/>
      <c r="E12" s="106"/>
      <c r="F12" s="106"/>
      <c r="G12" s="106"/>
      <c r="H12" s="106"/>
      <c r="I12" s="106"/>
      <c r="J12" s="106"/>
    </row>
    <row r="13" spans="1:10" x14ac:dyDescent="0.2">
      <c r="J13" s="109" t="s">
        <v>52</v>
      </c>
    </row>
    <row r="14" spans="1:10" s="149" customFormat="1" ht="15" customHeight="1" x14ac:dyDescent="0.25">
      <c r="A14" s="152"/>
      <c r="B14" s="153"/>
      <c r="C14" s="154" t="s">
        <v>53</v>
      </c>
      <c r="D14" s="155"/>
      <c r="E14" s="156"/>
      <c r="F14" s="157"/>
      <c r="G14" s="154" t="s">
        <v>54</v>
      </c>
      <c r="H14" s="155"/>
      <c r="I14" s="156"/>
      <c r="J14" s="158"/>
    </row>
    <row r="15" spans="1:10" s="149" customFormat="1" ht="22.5" customHeight="1" x14ac:dyDescent="0.25">
      <c r="A15" s="159"/>
      <c r="B15" s="160"/>
      <c r="C15" s="161" t="s">
        <v>63</v>
      </c>
      <c r="D15" s="162" t="s">
        <v>64</v>
      </c>
      <c r="E15" s="163" t="s">
        <v>65</v>
      </c>
      <c r="F15" s="164" t="s">
        <v>66</v>
      </c>
      <c r="G15" s="161" t="s">
        <v>63</v>
      </c>
      <c r="H15" s="162" t="s">
        <v>64</v>
      </c>
      <c r="I15" s="163" t="s">
        <v>65</v>
      </c>
      <c r="J15" s="165" t="s">
        <v>66</v>
      </c>
    </row>
    <row r="16" spans="1:10" ht="12.95" hidden="1" customHeight="1" x14ac:dyDescent="0.2">
      <c r="A16" s="166">
        <v>1</v>
      </c>
      <c r="B16" s="167" t="s">
        <v>48</v>
      </c>
      <c r="C16" s="168"/>
      <c r="D16" s="169"/>
      <c r="E16" s="170">
        <v>0</v>
      </c>
      <c r="F16" s="171">
        <f>SUM(C16:D16)</f>
        <v>0</v>
      </c>
      <c r="G16" s="172"/>
      <c r="H16" s="169"/>
      <c r="I16" s="170">
        <v>0</v>
      </c>
      <c r="J16" s="173">
        <f>SUM(G16:H16)</f>
        <v>0</v>
      </c>
    </row>
    <row r="17" spans="1:13" ht="12.95" hidden="1" customHeight="1" x14ac:dyDescent="0.2">
      <c r="A17" s="174">
        <v>2</v>
      </c>
      <c r="B17" s="175" t="s">
        <v>47</v>
      </c>
      <c r="C17" s="176"/>
      <c r="D17" s="177"/>
      <c r="E17" s="178"/>
      <c r="F17" s="179">
        <f>SUM(C17:D17)</f>
        <v>0</v>
      </c>
      <c r="G17" s="180"/>
      <c r="H17" s="177"/>
      <c r="I17" s="178"/>
      <c r="J17" s="181">
        <f t="shared" ref="J17" si="0">SUM(G17:H17)</f>
        <v>0</v>
      </c>
    </row>
    <row r="18" spans="1:13" s="20" customFormat="1" ht="15" customHeight="1" x14ac:dyDescent="0.2">
      <c r="A18" s="118">
        <v>3</v>
      </c>
      <c r="B18" s="119" t="s">
        <v>46</v>
      </c>
      <c r="C18" s="180">
        <v>24190422</v>
      </c>
      <c r="D18" s="178">
        <v>1735430.58</v>
      </c>
      <c r="E18" s="178">
        <v>8952.1</v>
      </c>
      <c r="F18" s="179">
        <f>SUM(C18:E18)</f>
        <v>25934804.68</v>
      </c>
      <c r="G18" s="180">
        <v>30526012.759999998</v>
      </c>
      <c r="H18" s="178">
        <v>593348.91</v>
      </c>
      <c r="I18" s="178">
        <v>11516.949999999999</v>
      </c>
      <c r="J18" s="181">
        <f>SUM(G18:I18)</f>
        <v>31130878.619999997</v>
      </c>
      <c r="K18" s="182"/>
      <c r="L18" s="182"/>
      <c r="M18" s="182"/>
    </row>
    <row r="19" spans="1:13" s="20" customFormat="1" ht="21.75" customHeight="1" x14ac:dyDescent="0.2">
      <c r="A19" s="118">
        <v>4</v>
      </c>
      <c r="B19" s="119" t="s">
        <v>56</v>
      </c>
      <c r="C19" s="180">
        <v>194642156.21000001</v>
      </c>
      <c r="D19" s="178">
        <v>4871606.5100000007</v>
      </c>
      <c r="E19" s="178">
        <v>14441216.66</v>
      </c>
      <c r="F19" s="179">
        <f>SUM(C19:E19)</f>
        <v>213954979.38</v>
      </c>
      <c r="G19" s="180">
        <v>181707413.34999999</v>
      </c>
      <c r="H19" s="178">
        <v>4767183.63</v>
      </c>
      <c r="I19" s="178">
        <v>13750455.359999999</v>
      </c>
      <c r="J19" s="181">
        <f t="shared" ref="J19:J22" si="1">SUM(G19:I19)</f>
        <v>200225052.33999997</v>
      </c>
      <c r="K19" s="182"/>
      <c r="L19" s="182"/>
      <c r="M19" s="182"/>
    </row>
    <row r="20" spans="1:13" s="20" customFormat="1" ht="15" customHeight="1" x14ac:dyDescent="0.2">
      <c r="A20" s="118">
        <v>5</v>
      </c>
      <c r="B20" s="119" t="s">
        <v>44</v>
      </c>
      <c r="C20" s="180">
        <v>2693.53</v>
      </c>
      <c r="D20" s="178">
        <v>0</v>
      </c>
      <c r="E20" s="178">
        <v>58446.86</v>
      </c>
      <c r="F20" s="179">
        <f>SUM(C20:E20)</f>
        <v>61140.39</v>
      </c>
      <c r="G20" s="180">
        <v>0</v>
      </c>
      <c r="H20" s="178">
        <v>0</v>
      </c>
      <c r="I20" s="178">
        <v>39716.120000000003</v>
      </c>
      <c r="J20" s="181">
        <f t="shared" si="1"/>
        <v>39716.120000000003</v>
      </c>
      <c r="K20" s="182"/>
      <c r="L20" s="182"/>
      <c r="M20" s="182"/>
    </row>
    <row r="21" spans="1:13" s="20" customFormat="1" ht="15" customHeight="1" x14ac:dyDescent="0.2">
      <c r="A21" s="118">
        <v>6</v>
      </c>
      <c r="B21" s="119" t="s">
        <v>57</v>
      </c>
      <c r="C21" s="180">
        <v>0</v>
      </c>
      <c r="D21" s="178">
        <v>0</v>
      </c>
      <c r="E21" s="183">
        <v>0</v>
      </c>
      <c r="F21" s="179">
        <f>SUM(C21:E21)</f>
        <v>0</v>
      </c>
      <c r="G21" s="180">
        <v>0</v>
      </c>
      <c r="H21" s="178">
        <v>0</v>
      </c>
      <c r="I21" s="183">
        <v>0</v>
      </c>
      <c r="J21" s="181">
        <f t="shared" si="1"/>
        <v>0</v>
      </c>
      <c r="K21" s="182"/>
      <c r="L21" s="182"/>
      <c r="M21" s="182"/>
    </row>
    <row r="22" spans="1:13" s="20" customFormat="1" ht="24" customHeight="1" thickBot="1" x14ac:dyDescent="0.25">
      <c r="A22" s="87">
        <v>7</v>
      </c>
      <c r="B22" s="23" t="s">
        <v>58</v>
      </c>
      <c r="C22" s="184">
        <v>685224</v>
      </c>
      <c r="D22" s="185">
        <v>30692</v>
      </c>
      <c r="E22" s="183">
        <v>454188.93</v>
      </c>
      <c r="F22" s="186">
        <f>SUM(C22:E22)</f>
        <v>1170104.93</v>
      </c>
      <c r="G22" s="184">
        <v>1470199.4299999997</v>
      </c>
      <c r="H22" s="185">
        <v>30090</v>
      </c>
      <c r="I22" s="183">
        <v>356312.67</v>
      </c>
      <c r="J22" s="187">
        <f t="shared" si="1"/>
        <v>1856602.0999999996</v>
      </c>
      <c r="K22" s="182"/>
      <c r="L22" s="182"/>
      <c r="M22" s="182"/>
    </row>
    <row r="23" spans="1:13" s="127" customFormat="1" ht="20.100000000000001" customHeight="1" thickTop="1" thickBot="1" x14ac:dyDescent="0.3">
      <c r="A23" s="123" t="s">
        <v>42</v>
      </c>
      <c r="B23" s="124"/>
      <c r="C23" s="188">
        <f>SUM(C16:C22)</f>
        <v>219520495.74000001</v>
      </c>
      <c r="D23" s="189">
        <f>SUM(D16:D22)</f>
        <v>6637729.0900000008</v>
      </c>
      <c r="E23" s="189">
        <f>SUM(E16:E22)</f>
        <v>14962804.549999999</v>
      </c>
      <c r="F23" s="190">
        <f t="shared" ref="F23:F29" si="2">SUM(C23:E23)</f>
        <v>241121029.38000003</v>
      </c>
      <c r="G23" s="188">
        <f>SUM(G16:G22)</f>
        <v>213703625.53999999</v>
      </c>
      <c r="H23" s="189">
        <f>SUM(H16:H22)</f>
        <v>5390622.54</v>
      </c>
      <c r="I23" s="189">
        <f>SUM(I16:I22)</f>
        <v>14158001.099999998</v>
      </c>
      <c r="J23" s="191">
        <f>SUM(J16:J22)</f>
        <v>233252249.17999998</v>
      </c>
    </row>
    <row r="24" spans="1:13" s="20" customFormat="1" ht="15" customHeight="1" thickTop="1" x14ac:dyDescent="0.2">
      <c r="A24" s="128">
        <v>1</v>
      </c>
      <c r="B24" s="129" t="s">
        <v>41</v>
      </c>
      <c r="C24" s="192">
        <v>84375273.689999998</v>
      </c>
      <c r="D24" s="183">
        <v>3092133.65</v>
      </c>
      <c r="E24" s="183">
        <v>13159548.76</v>
      </c>
      <c r="F24" s="193">
        <f t="shared" si="2"/>
        <v>100626956.10000001</v>
      </c>
      <c r="G24" s="192">
        <v>78054316.980000004</v>
      </c>
      <c r="H24" s="183">
        <v>2799078.55</v>
      </c>
      <c r="I24" s="183">
        <v>12386819.309999999</v>
      </c>
      <c r="J24" s="194">
        <f t="shared" ref="J24:J29" si="3">SUM(G24:I24)</f>
        <v>93240214.840000004</v>
      </c>
      <c r="K24" s="182"/>
      <c r="L24" s="182"/>
      <c r="M24" s="182"/>
    </row>
    <row r="25" spans="1:13" s="20" customFormat="1" ht="21.75" customHeight="1" x14ac:dyDescent="0.2">
      <c r="A25" s="118">
        <v>2</v>
      </c>
      <c r="B25" s="119" t="s">
        <v>40</v>
      </c>
      <c r="C25" s="192">
        <v>90379507.310000002</v>
      </c>
      <c r="D25" s="183">
        <v>2796285.1</v>
      </c>
      <c r="E25" s="183">
        <v>1349512.7500000005</v>
      </c>
      <c r="F25" s="179">
        <f t="shared" si="2"/>
        <v>94525305.159999996</v>
      </c>
      <c r="G25" s="180">
        <v>93620551.849999979</v>
      </c>
      <c r="H25" s="183">
        <v>1894841.2299999997</v>
      </c>
      <c r="I25" s="183">
        <v>1385060.8599999999</v>
      </c>
      <c r="J25" s="181">
        <f t="shared" si="3"/>
        <v>96900453.939999983</v>
      </c>
      <c r="K25" s="182"/>
      <c r="L25" s="182"/>
      <c r="M25" s="182"/>
    </row>
    <row r="26" spans="1:13" s="20" customFormat="1" ht="15" customHeight="1" x14ac:dyDescent="0.2">
      <c r="A26" s="118">
        <v>3</v>
      </c>
      <c r="B26" s="119" t="s">
        <v>39</v>
      </c>
      <c r="C26" s="180">
        <v>190.7</v>
      </c>
      <c r="D26" s="183">
        <v>912.54</v>
      </c>
      <c r="E26" s="183">
        <v>0</v>
      </c>
      <c r="F26" s="179">
        <f t="shared" si="2"/>
        <v>1103.24</v>
      </c>
      <c r="G26" s="180">
        <v>0</v>
      </c>
      <c r="H26" s="183">
        <v>443.13</v>
      </c>
      <c r="I26" s="183">
        <v>0</v>
      </c>
      <c r="J26" s="181">
        <f t="shared" si="3"/>
        <v>443.13</v>
      </c>
      <c r="K26" s="182"/>
      <c r="L26" s="182"/>
      <c r="M26" s="182"/>
    </row>
    <row r="27" spans="1:13" s="20" customFormat="1" ht="22.5" customHeight="1" x14ac:dyDescent="0.2">
      <c r="A27" s="118">
        <v>4</v>
      </c>
      <c r="B27" s="119" t="s">
        <v>56</v>
      </c>
      <c r="C27" s="192">
        <v>43636144.500000007</v>
      </c>
      <c r="D27" s="183">
        <v>692571.98</v>
      </c>
      <c r="E27" s="183">
        <v>12047.46</v>
      </c>
      <c r="F27" s="179">
        <f t="shared" si="2"/>
        <v>44340763.940000005</v>
      </c>
      <c r="G27" s="180">
        <v>40508682.32</v>
      </c>
      <c r="H27" s="183">
        <v>625718.18000000005</v>
      </c>
      <c r="I27" s="183">
        <v>12403.95</v>
      </c>
      <c r="J27" s="181">
        <f t="shared" si="3"/>
        <v>41146804.450000003</v>
      </c>
      <c r="K27" s="182"/>
      <c r="L27" s="182"/>
      <c r="M27" s="182"/>
    </row>
    <row r="28" spans="1:13" s="20" customFormat="1" ht="15" customHeight="1" x14ac:dyDescent="0.2">
      <c r="A28" s="118">
        <v>6</v>
      </c>
      <c r="B28" s="119" t="s">
        <v>37</v>
      </c>
      <c r="C28" s="192">
        <v>419655.61</v>
      </c>
      <c r="D28" s="183">
        <v>50599.46</v>
      </c>
      <c r="E28" s="183">
        <v>454188.92999999993</v>
      </c>
      <c r="F28" s="179">
        <f t="shared" si="2"/>
        <v>924444</v>
      </c>
      <c r="G28" s="180">
        <v>224773.84999999998</v>
      </c>
      <c r="H28" s="183">
        <v>62747.630000000005</v>
      </c>
      <c r="I28" s="183">
        <v>356312.67</v>
      </c>
      <c r="J28" s="181">
        <f t="shared" si="3"/>
        <v>643834.14999999991</v>
      </c>
      <c r="K28" s="182"/>
      <c r="L28" s="182"/>
      <c r="M28" s="182"/>
    </row>
    <row r="29" spans="1:13" s="20" customFormat="1" ht="24" customHeight="1" thickBot="1" x14ac:dyDescent="0.25">
      <c r="A29" s="87">
        <v>7</v>
      </c>
      <c r="B29" s="23" t="s">
        <v>58</v>
      </c>
      <c r="C29" s="192">
        <v>24874.33</v>
      </c>
      <c r="D29" s="183">
        <v>0</v>
      </c>
      <c r="E29" s="183">
        <v>0</v>
      </c>
      <c r="F29" s="186">
        <f t="shared" si="2"/>
        <v>24874.33</v>
      </c>
      <c r="G29" s="195">
        <v>1245425.58</v>
      </c>
      <c r="H29" s="183">
        <v>0</v>
      </c>
      <c r="I29" s="183">
        <v>0</v>
      </c>
      <c r="J29" s="187">
        <f t="shared" si="3"/>
        <v>1245425.58</v>
      </c>
      <c r="K29" s="182"/>
      <c r="L29" s="182"/>
      <c r="M29" s="182"/>
    </row>
    <row r="30" spans="1:13" s="127" customFormat="1" ht="20.100000000000001" customHeight="1" thickTop="1" thickBot="1" x14ac:dyDescent="0.3">
      <c r="A30" s="132" t="s">
        <v>35</v>
      </c>
      <c r="B30" s="133"/>
      <c r="C30" s="196">
        <f>SUM(C24:C29)</f>
        <v>218835646.14000002</v>
      </c>
      <c r="D30" s="197">
        <f>SUM(D24:D29)</f>
        <v>6632502.7299999995</v>
      </c>
      <c r="E30" s="197">
        <f>SUM(E24:E29)</f>
        <v>14975297.9</v>
      </c>
      <c r="F30" s="198">
        <f>SUM(C30:E30)</f>
        <v>240443446.77000001</v>
      </c>
      <c r="G30" s="196">
        <f>SUM(G24:G29)</f>
        <v>213653750.57999998</v>
      </c>
      <c r="H30" s="197">
        <f>SUM(H24:H29)</f>
        <v>5382828.7199999988</v>
      </c>
      <c r="I30" s="197">
        <f>SUM(I24:I29)</f>
        <v>14140596.789999997</v>
      </c>
      <c r="J30" s="199">
        <f>SUM(J24:J29)</f>
        <v>233177176.08999997</v>
      </c>
    </row>
    <row r="31" spans="1:13" s="149" customFormat="1" ht="24" customHeight="1" thickTop="1" thickBot="1" x14ac:dyDescent="0.3">
      <c r="A31" s="200" t="s">
        <v>34</v>
      </c>
      <c r="B31" s="201"/>
      <c r="C31" s="202">
        <f>+C23-C30</f>
        <v>684849.59999999404</v>
      </c>
      <c r="D31" s="203">
        <f>+D23-D30</f>
        <v>5226.3600000012666</v>
      </c>
      <c r="E31" s="203">
        <f>+E23-E30</f>
        <v>-12493.35000000149</v>
      </c>
      <c r="F31" s="202">
        <f>SUM(C31:E31)</f>
        <v>677582.60999999382</v>
      </c>
      <c r="G31" s="202">
        <f>+G23-G30</f>
        <v>49874.960000008345</v>
      </c>
      <c r="H31" s="203">
        <f>+H23-H30</f>
        <v>7793.8200000012293</v>
      </c>
      <c r="I31" s="203">
        <f>+I23-I30</f>
        <v>17404.310000000522</v>
      </c>
      <c r="J31" s="204">
        <f>+J23-J30</f>
        <v>75073.090000003576</v>
      </c>
    </row>
    <row r="32" spans="1:13" ht="18" customHeight="1" thickTop="1" x14ac:dyDescent="0.2">
      <c r="A32" s="78" t="s">
        <v>33</v>
      </c>
      <c r="B32" s="77"/>
      <c r="C32" s="205"/>
      <c r="D32" s="206"/>
      <c r="E32" s="206"/>
      <c r="F32" s="207"/>
      <c r="G32" s="205"/>
      <c r="H32" s="206"/>
      <c r="I32" s="206"/>
      <c r="J32" s="207"/>
    </row>
    <row r="33" spans="1:13" ht="12.95" hidden="1" customHeight="1" x14ac:dyDescent="0.2">
      <c r="A33" s="208"/>
      <c r="B33" s="209" t="s">
        <v>67</v>
      </c>
      <c r="C33" s="210"/>
      <c r="D33" s="211"/>
      <c r="E33" s="212">
        <v>0</v>
      </c>
      <c r="F33" s="193">
        <f>SUM(C33:D33)</f>
        <v>0</v>
      </c>
      <c r="G33" s="213">
        <v>0</v>
      </c>
      <c r="H33" s="211">
        <v>0</v>
      </c>
      <c r="I33" s="212">
        <v>0</v>
      </c>
      <c r="J33" s="194">
        <f t="shared" ref="J33:J39" si="4">SUM(G33:H33)</f>
        <v>0</v>
      </c>
    </row>
    <row r="34" spans="1:13" ht="12.95" hidden="1" customHeight="1" x14ac:dyDescent="0.2">
      <c r="A34" s="214"/>
      <c r="B34" s="175" t="s">
        <v>68</v>
      </c>
      <c r="C34" s="215"/>
      <c r="D34" s="216"/>
      <c r="E34" s="217">
        <v>0</v>
      </c>
      <c r="F34" s="179">
        <f t="shared" ref="F34:F40" si="5">SUM(C34:E34)</f>
        <v>0</v>
      </c>
      <c r="G34" s="218">
        <v>0</v>
      </c>
      <c r="H34" s="216">
        <v>0</v>
      </c>
      <c r="I34" s="217">
        <v>0</v>
      </c>
      <c r="J34" s="181">
        <f t="shared" si="4"/>
        <v>0</v>
      </c>
    </row>
    <row r="35" spans="1:13" s="20" customFormat="1" ht="21.75" customHeight="1" x14ac:dyDescent="0.2">
      <c r="A35" s="141"/>
      <c r="B35" s="119" t="s">
        <v>30</v>
      </c>
      <c r="C35" s="219">
        <v>691508.87000000104</v>
      </c>
      <c r="D35" s="220">
        <v>16395.060000000056</v>
      </c>
      <c r="E35" s="178">
        <v>0</v>
      </c>
      <c r="F35" s="179">
        <f t="shared" si="5"/>
        <v>707903.9300000011</v>
      </c>
      <c r="G35" s="219">
        <v>-1006430.6499999948</v>
      </c>
      <c r="H35" s="220">
        <v>-17788.199999999953</v>
      </c>
      <c r="I35" s="220">
        <v>163</v>
      </c>
      <c r="J35" s="181">
        <f>SUM(G35:I35)</f>
        <v>-1024055.8499999947</v>
      </c>
      <c r="K35" s="182"/>
      <c r="L35" s="182"/>
      <c r="M35" s="182"/>
    </row>
    <row r="36" spans="1:13" s="20" customFormat="1" ht="15" hidden="1" customHeight="1" x14ac:dyDescent="0.2">
      <c r="A36" s="141"/>
      <c r="B36" s="66" t="s">
        <v>29</v>
      </c>
      <c r="C36" s="218">
        <v>0</v>
      </c>
      <c r="D36" s="217">
        <v>0</v>
      </c>
      <c r="E36" s="220">
        <v>0</v>
      </c>
      <c r="F36" s="179">
        <f t="shared" si="5"/>
        <v>0</v>
      </c>
      <c r="G36" s="218"/>
      <c r="H36" s="217"/>
      <c r="I36" s="220"/>
      <c r="J36" s="181">
        <f t="shared" si="4"/>
        <v>0</v>
      </c>
      <c r="K36" s="182"/>
      <c r="L36" s="182"/>
      <c r="M36" s="182"/>
    </row>
    <row r="37" spans="1:13" s="20" customFormat="1" ht="15" customHeight="1" x14ac:dyDescent="0.2">
      <c r="A37" s="141"/>
      <c r="B37" s="119" t="s">
        <v>28</v>
      </c>
      <c r="C37" s="218">
        <v>0</v>
      </c>
      <c r="D37" s="217">
        <v>0</v>
      </c>
      <c r="E37" s="217">
        <v>0</v>
      </c>
      <c r="F37" s="179">
        <f t="shared" si="5"/>
        <v>0</v>
      </c>
      <c r="G37" s="218"/>
      <c r="H37" s="217"/>
      <c r="I37" s="217">
        <v>0</v>
      </c>
      <c r="J37" s="181">
        <f t="shared" si="4"/>
        <v>0</v>
      </c>
      <c r="K37" s="182"/>
      <c r="L37" s="182"/>
      <c r="M37" s="182"/>
    </row>
    <row r="38" spans="1:13" s="20" customFormat="1" ht="15" customHeight="1" x14ac:dyDescent="0.2">
      <c r="A38" s="141"/>
      <c r="B38" s="66" t="s">
        <v>27</v>
      </c>
      <c r="C38" s="218">
        <v>0</v>
      </c>
      <c r="D38" s="217">
        <v>0</v>
      </c>
      <c r="E38" s="217">
        <v>0</v>
      </c>
      <c r="F38" s="179">
        <f t="shared" si="5"/>
        <v>0</v>
      </c>
      <c r="G38" s="218"/>
      <c r="H38" s="217"/>
      <c r="I38" s="217">
        <v>0</v>
      </c>
      <c r="J38" s="181">
        <f t="shared" si="4"/>
        <v>0</v>
      </c>
      <c r="K38" s="182"/>
      <c r="L38" s="182"/>
      <c r="M38" s="182"/>
    </row>
    <row r="39" spans="1:13" s="20" customFormat="1" ht="25.5" customHeight="1" thickBot="1" x14ac:dyDescent="0.25">
      <c r="A39" s="141"/>
      <c r="B39" s="119" t="s">
        <v>26</v>
      </c>
      <c r="C39" s="218">
        <v>0</v>
      </c>
      <c r="D39" s="217">
        <v>0</v>
      </c>
      <c r="E39" s="217">
        <v>0</v>
      </c>
      <c r="F39" s="179">
        <f t="shared" si="5"/>
        <v>0</v>
      </c>
      <c r="G39" s="218"/>
      <c r="H39" s="217"/>
      <c r="I39" s="217">
        <v>0</v>
      </c>
      <c r="J39" s="181">
        <f t="shared" si="4"/>
        <v>0</v>
      </c>
      <c r="K39" s="182"/>
      <c r="L39" s="182"/>
      <c r="M39" s="182"/>
    </row>
    <row r="40" spans="1:13" s="20" customFormat="1" ht="15" hidden="1" customHeight="1" thickBot="1" x14ac:dyDescent="0.25">
      <c r="A40" s="221"/>
      <c r="B40" s="222"/>
      <c r="C40" s="223">
        <v>0</v>
      </c>
      <c r="D40" s="224">
        <v>0</v>
      </c>
      <c r="E40" s="224">
        <v>0</v>
      </c>
      <c r="F40" s="225">
        <f t="shared" si="5"/>
        <v>0</v>
      </c>
      <c r="G40" s="223"/>
      <c r="H40" s="224"/>
      <c r="I40" s="224"/>
      <c r="J40" s="226"/>
      <c r="K40" s="182"/>
      <c r="L40" s="182"/>
      <c r="M40" s="182"/>
    </row>
    <row r="41" spans="1:13" s="127" customFormat="1" ht="20.100000000000001" customHeight="1" thickTop="1" thickBot="1" x14ac:dyDescent="0.3">
      <c r="A41" s="227" t="s">
        <v>25</v>
      </c>
      <c r="B41" s="228"/>
      <c r="C41" s="229">
        <f t="shared" ref="C41:J41" si="6">SUM(C35:C40)</f>
        <v>691508.87000000104</v>
      </c>
      <c r="D41" s="230">
        <f t="shared" si="6"/>
        <v>16395.060000000056</v>
      </c>
      <c r="E41" s="230">
        <f t="shared" si="6"/>
        <v>0</v>
      </c>
      <c r="F41" s="231">
        <f t="shared" si="6"/>
        <v>707903.9300000011</v>
      </c>
      <c r="G41" s="229">
        <f t="shared" si="6"/>
        <v>-1006430.6499999948</v>
      </c>
      <c r="H41" s="230">
        <f t="shared" si="6"/>
        <v>-17788.199999999953</v>
      </c>
      <c r="I41" s="230">
        <f t="shared" si="6"/>
        <v>163</v>
      </c>
      <c r="J41" s="232">
        <f t="shared" si="6"/>
        <v>-1024055.8499999947</v>
      </c>
    </row>
    <row r="42" spans="1:13" s="149" customFormat="1" ht="24" customHeight="1" thickTop="1" x14ac:dyDescent="0.25">
      <c r="A42" s="200" t="s">
        <v>24</v>
      </c>
      <c r="B42" s="201"/>
      <c r="C42" s="202">
        <f>+C31+C41</f>
        <v>1376358.4699999951</v>
      </c>
      <c r="D42" s="203">
        <f>+D31+D41</f>
        <v>21621.420000001322</v>
      </c>
      <c r="E42" s="203">
        <f>+E31+E41</f>
        <v>-12493.35000000149</v>
      </c>
      <c r="F42" s="202">
        <f>SUM(C42:E42)</f>
        <v>1385486.5399999949</v>
      </c>
      <c r="G42" s="202">
        <f>+G31+G41</f>
        <v>-956555.68999998644</v>
      </c>
      <c r="H42" s="203">
        <f>+H31+H41</f>
        <v>-9994.3799999987241</v>
      </c>
      <c r="I42" s="203">
        <f>+I31+I41</f>
        <v>17567.310000000522</v>
      </c>
      <c r="J42" s="204">
        <f>+J31+J41</f>
        <v>-948982.75999999116</v>
      </c>
    </row>
    <row r="44" spans="1:13" x14ac:dyDescent="0.2">
      <c r="C44" s="4"/>
      <c r="I44" s="4"/>
    </row>
    <row r="50" spans="3:3" x14ac:dyDescent="0.2">
      <c r="C50" s="4"/>
    </row>
  </sheetData>
  <printOptions horizontalCentered="1"/>
  <pageMargins left="0" right="0" top="0.19685039370078741" bottom="0.31496062992125984" header="0" footer="0.19685039370078741"/>
  <pageSetup paperSize="9" scale="86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C2D58-09EA-4675-8658-39FEF1B09398}">
  <sheetPr>
    <pageSetUpPr fitToPage="1"/>
  </sheetPr>
  <dimension ref="A11:N40"/>
  <sheetViews>
    <sheetView showGridLines="0" showZeros="0" zoomScaleNormal="100" workbookViewId="0"/>
  </sheetViews>
  <sheetFormatPr baseColWidth="10" defaultColWidth="11.42578125" defaultRowHeight="15" x14ac:dyDescent="0.25"/>
  <cols>
    <col min="1" max="1" width="4" style="44" customWidth="1"/>
    <col min="2" max="2" width="61" style="44" customWidth="1"/>
    <col min="3" max="7" width="12.7109375" style="44" customWidth="1"/>
    <col min="8" max="8" width="13.85546875" style="44" customWidth="1"/>
    <col min="9" max="10" width="11.42578125" style="44"/>
    <col min="15" max="16384" width="11.42578125" style="44"/>
  </cols>
  <sheetData>
    <row r="11" spans="1:14" ht="15.75" x14ac:dyDescent="0.25">
      <c r="A11" s="107" t="s">
        <v>69</v>
      </c>
      <c r="B11" s="106"/>
      <c r="C11" s="106"/>
      <c r="D11" s="106"/>
      <c r="E11" s="106"/>
      <c r="F11" s="106"/>
      <c r="G11" s="106"/>
      <c r="H11" s="106"/>
    </row>
    <row r="12" spans="1:14" x14ac:dyDescent="0.25">
      <c r="H12" s="105">
        <v>0</v>
      </c>
    </row>
    <row r="13" spans="1:14" s="149" customFormat="1" ht="51" x14ac:dyDescent="0.25">
      <c r="A13" s="233"/>
      <c r="B13" s="234"/>
      <c r="C13" s="235" t="s">
        <v>70</v>
      </c>
      <c r="D13" s="236" t="s">
        <v>71</v>
      </c>
      <c r="E13" s="236" t="s">
        <v>72</v>
      </c>
      <c r="F13" s="235" t="s">
        <v>73</v>
      </c>
      <c r="G13" s="235" t="s">
        <v>74</v>
      </c>
      <c r="H13" s="237" t="s">
        <v>66</v>
      </c>
      <c r="K13"/>
      <c r="L13"/>
      <c r="M13"/>
      <c r="N13"/>
    </row>
    <row r="14" spans="1:14" s="20" customFormat="1" ht="15.95" customHeight="1" x14ac:dyDescent="0.25">
      <c r="A14" s="97">
        <v>3</v>
      </c>
      <c r="B14" s="238" t="s">
        <v>75</v>
      </c>
      <c r="C14" s="239">
        <v>184022</v>
      </c>
      <c r="D14" s="240">
        <v>679973.41999999993</v>
      </c>
      <c r="E14" s="240">
        <v>509269.07</v>
      </c>
      <c r="F14" s="239">
        <v>1001034.56</v>
      </c>
      <c r="G14" s="239">
        <v>0</v>
      </c>
      <c r="H14" s="241">
        <f>SUM(C14:G14)</f>
        <v>2374299.0499999998</v>
      </c>
      <c r="K14"/>
      <c r="L14"/>
      <c r="M14"/>
      <c r="N14"/>
    </row>
    <row r="15" spans="1:14" s="20" customFormat="1" ht="18" hidden="1" customHeight="1" x14ac:dyDescent="0.25">
      <c r="A15" s="88"/>
      <c r="B15" s="242" t="s">
        <v>76</v>
      </c>
      <c r="C15" s="243"/>
      <c r="D15" s="244"/>
      <c r="E15" s="244"/>
      <c r="F15" s="243"/>
      <c r="G15" s="243"/>
      <c r="H15" s="245">
        <f>SUM(C15:F15)</f>
        <v>0</v>
      </c>
      <c r="K15"/>
      <c r="L15"/>
      <c r="M15"/>
      <c r="N15"/>
    </row>
    <row r="16" spans="1:14" s="20" customFormat="1" ht="22.5" x14ac:dyDescent="0.25">
      <c r="A16" s="88">
        <v>3</v>
      </c>
      <c r="B16" s="242" t="s">
        <v>77</v>
      </c>
      <c r="C16" s="243">
        <v>0</v>
      </c>
      <c r="D16" s="244">
        <v>22.46</v>
      </c>
      <c r="E16" s="244">
        <v>8630</v>
      </c>
      <c r="F16" s="243">
        <v>0</v>
      </c>
      <c r="G16" s="243">
        <v>0</v>
      </c>
      <c r="H16" s="245">
        <f t="shared" ref="H16:H22" si="0">SUM(C16:G16)</f>
        <v>8652.4599999999991</v>
      </c>
      <c r="K16"/>
      <c r="L16"/>
      <c r="M16"/>
      <c r="N16"/>
    </row>
    <row r="17" spans="1:14" s="20" customFormat="1" ht="15.95" customHeight="1" x14ac:dyDescent="0.25">
      <c r="A17" s="88">
        <v>4</v>
      </c>
      <c r="B17" s="242" t="s">
        <v>78</v>
      </c>
      <c r="C17" s="243">
        <v>0</v>
      </c>
      <c r="D17" s="244">
        <v>190900</v>
      </c>
      <c r="E17" s="244">
        <v>72000</v>
      </c>
      <c r="F17" s="243">
        <v>91229.09</v>
      </c>
      <c r="G17" s="243">
        <v>0</v>
      </c>
      <c r="H17" s="245">
        <f t="shared" si="0"/>
        <v>354129.08999999997</v>
      </c>
      <c r="K17"/>
      <c r="L17"/>
      <c r="M17"/>
      <c r="N17"/>
    </row>
    <row r="18" spans="1:14" s="20" customFormat="1" ht="15.95" customHeight="1" x14ac:dyDescent="0.25">
      <c r="A18" s="88">
        <v>5</v>
      </c>
      <c r="B18" s="242" t="s">
        <v>79</v>
      </c>
      <c r="C18" s="243">
        <v>39.75</v>
      </c>
      <c r="D18" s="244">
        <v>192.91</v>
      </c>
      <c r="E18" s="244">
        <v>0</v>
      </c>
      <c r="F18" s="243">
        <v>0</v>
      </c>
      <c r="G18" s="243">
        <v>0</v>
      </c>
      <c r="H18" s="245">
        <f t="shared" si="0"/>
        <v>232.66</v>
      </c>
      <c r="K18"/>
      <c r="L18"/>
      <c r="M18"/>
      <c r="N18"/>
    </row>
    <row r="19" spans="1:14" s="20" customFormat="1" ht="18" hidden="1" customHeight="1" x14ac:dyDescent="0.25">
      <c r="A19" s="88"/>
      <c r="B19" s="242" t="s">
        <v>80</v>
      </c>
      <c r="C19" s="243">
        <v>0</v>
      </c>
      <c r="D19" s="244">
        <v>0</v>
      </c>
      <c r="E19" s="244">
        <v>0</v>
      </c>
      <c r="F19" s="243">
        <v>0</v>
      </c>
      <c r="G19" s="243">
        <v>0</v>
      </c>
      <c r="H19" s="245">
        <f t="shared" si="0"/>
        <v>0</v>
      </c>
      <c r="K19"/>
      <c r="L19"/>
      <c r="M19"/>
      <c r="N19"/>
    </row>
    <row r="20" spans="1:14" s="20" customFormat="1" ht="15.95" customHeight="1" x14ac:dyDescent="0.25">
      <c r="A20" s="88">
        <v>3</v>
      </c>
      <c r="B20" s="242" t="s">
        <v>81</v>
      </c>
      <c r="C20" s="243">
        <v>0</v>
      </c>
      <c r="D20" s="244">
        <v>0</v>
      </c>
      <c r="E20" s="244">
        <v>0</v>
      </c>
      <c r="F20" s="243">
        <v>0</v>
      </c>
      <c r="G20" s="243">
        <v>0</v>
      </c>
      <c r="H20" s="245">
        <f t="shared" si="0"/>
        <v>0</v>
      </c>
      <c r="K20"/>
      <c r="L20"/>
      <c r="M20"/>
      <c r="N20"/>
    </row>
    <row r="21" spans="1:14" s="20" customFormat="1" ht="15.95" customHeight="1" x14ac:dyDescent="0.25">
      <c r="A21" s="88">
        <v>4</v>
      </c>
      <c r="B21" s="242" t="s">
        <v>82</v>
      </c>
      <c r="C21" s="243">
        <v>0</v>
      </c>
      <c r="D21" s="244">
        <v>938366</v>
      </c>
      <c r="E21" s="244">
        <v>3711625</v>
      </c>
      <c r="F21" s="243">
        <v>979456</v>
      </c>
      <c r="G21" s="243">
        <v>414300</v>
      </c>
      <c r="H21" s="245">
        <f t="shared" si="0"/>
        <v>6043747</v>
      </c>
      <c r="K21"/>
      <c r="L21"/>
      <c r="M21"/>
      <c r="N21"/>
    </row>
    <row r="22" spans="1:14" s="20" customFormat="1" ht="15.95" customHeight="1" thickBot="1" x14ac:dyDescent="0.3">
      <c r="A22" s="87">
        <v>7</v>
      </c>
      <c r="B22" s="246" t="s">
        <v>83</v>
      </c>
      <c r="C22" s="185">
        <v>299170</v>
      </c>
      <c r="D22" s="24">
        <v>270000</v>
      </c>
      <c r="E22" s="24">
        <v>470000</v>
      </c>
      <c r="F22" s="185">
        <v>0</v>
      </c>
      <c r="G22" s="185">
        <v>0</v>
      </c>
      <c r="H22" s="187">
        <f t="shared" si="0"/>
        <v>1039170</v>
      </c>
      <c r="K22"/>
      <c r="L22"/>
      <c r="M22"/>
      <c r="N22"/>
    </row>
    <row r="23" spans="1:14" s="127" customFormat="1" ht="26.25" customHeight="1" thickTop="1" thickBot="1" x14ac:dyDescent="0.3">
      <c r="A23" s="123" t="s">
        <v>84</v>
      </c>
      <c r="B23" s="124"/>
      <c r="C23" s="247">
        <f t="shared" ref="C23:H23" si="1">SUM(C14:C22)</f>
        <v>483231.75</v>
      </c>
      <c r="D23" s="248">
        <f t="shared" si="1"/>
        <v>2079454.79</v>
      </c>
      <c r="E23" s="248">
        <f t="shared" si="1"/>
        <v>4771524.07</v>
      </c>
      <c r="F23" s="249">
        <f t="shared" si="1"/>
        <v>2071719.6500000001</v>
      </c>
      <c r="G23" s="249">
        <f t="shared" si="1"/>
        <v>414300</v>
      </c>
      <c r="H23" s="250">
        <f t="shared" si="1"/>
        <v>9820230.2599999998</v>
      </c>
      <c r="K23"/>
      <c r="L23"/>
      <c r="M23"/>
      <c r="N23"/>
    </row>
    <row r="24" spans="1:14" s="20" customFormat="1" ht="15.95" customHeight="1" thickTop="1" x14ac:dyDescent="0.25">
      <c r="A24" s="92">
        <v>2</v>
      </c>
      <c r="B24" s="251" t="s">
        <v>85</v>
      </c>
      <c r="C24" s="252">
        <v>21496.16</v>
      </c>
      <c r="D24" s="253">
        <v>4451.96</v>
      </c>
      <c r="E24" s="253">
        <v>458.61</v>
      </c>
      <c r="F24" s="252">
        <v>381125.35</v>
      </c>
      <c r="G24" s="252">
        <v>0</v>
      </c>
      <c r="H24" s="254">
        <f t="shared" ref="H24:H35" si="2">SUM(C24:G24)</f>
        <v>407532.07999999996</v>
      </c>
      <c r="K24"/>
      <c r="L24"/>
      <c r="M24"/>
      <c r="N24"/>
    </row>
    <row r="25" spans="1:14" s="20" customFormat="1" ht="15.95" customHeight="1" x14ac:dyDescent="0.25">
      <c r="A25" s="88">
        <v>1</v>
      </c>
      <c r="B25" s="242" t="s">
        <v>86</v>
      </c>
      <c r="C25" s="243">
        <v>0</v>
      </c>
      <c r="D25" s="244">
        <v>381098.28</v>
      </c>
      <c r="E25" s="244">
        <v>1367734.1400000001</v>
      </c>
      <c r="F25" s="243">
        <v>408235.58</v>
      </c>
      <c r="G25" s="243">
        <v>0</v>
      </c>
      <c r="H25" s="245">
        <f t="shared" si="2"/>
        <v>2157068</v>
      </c>
      <c r="K25"/>
      <c r="L25"/>
      <c r="M25"/>
      <c r="N25"/>
    </row>
    <row r="26" spans="1:14" s="20" customFormat="1" ht="15.95" customHeight="1" x14ac:dyDescent="0.25">
      <c r="A26" s="88">
        <v>2</v>
      </c>
      <c r="B26" s="242" t="s">
        <v>87</v>
      </c>
      <c r="C26" s="243">
        <v>38631.370000000003</v>
      </c>
      <c r="D26" s="244">
        <v>944648.78</v>
      </c>
      <c r="E26" s="244">
        <v>2885144.8400000003</v>
      </c>
      <c r="F26" s="243">
        <v>768410.87</v>
      </c>
      <c r="G26" s="243">
        <v>3131.42</v>
      </c>
      <c r="H26" s="245">
        <f t="shared" si="2"/>
        <v>4639967.28</v>
      </c>
      <c r="K26"/>
      <c r="L26"/>
      <c r="M26"/>
      <c r="N26"/>
    </row>
    <row r="27" spans="1:14" s="20" customFormat="1" ht="15.95" customHeight="1" x14ac:dyDescent="0.25">
      <c r="A27" s="88">
        <v>3</v>
      </c>
      <c r="B27" s="242" t="s">
        <v>88</v>
      </c>
      <c r="C27" s="243">
        <v>0</v>
      </c>
      <c r="D27" s="244">
        <v>0</v>
      </c>
      <c r="E27" s="244">
        <v>0</v>
      </c>
      <c r="F27" s="243">
        <v>0</v>
      </c>
      <c r="G27" s="243">
        <v>0</v>
      </c>
      <c r="H27" s="245">
        <f t="shared" si="2"/>
        <v>0</v>
      </c>
      <c r="K27"/>
      <c r="L27"/>
      <c r="M27"/>
      <c r="N27"/>
    </row>
    <row r="28" spans="1:14" s="20" customFormat="1" ht="18" hidden="1" customHeight="1" x14ac:dyDescent="0.25">
      <c r="A28" s="88"/>
      <c r="B28" s="242" t="s">
        <v>89</v>
      </c>
      <c r="C28" s="243">
        <v>0</v>
      </c>
      <c r="D28" s="244">
        <v>0</v>
      </c>
      <c r="E28" s="244">
        <v>0</v>
      </c>
      <c r="F28" s="243">
        <v>0</v>
      </c>
      <c r="G28" s="243">
        <v>0</v>
      </c>
      <c r="H28" s="245">
        <f t="shared" si="2"/>
        <v>0</v>
      </c>
      <c r="K28"/>
      <c r="L28"/>
      <c r="M28"/>
      <c r="N28"/>
    </row>
    <row r="29" spans="1:14" s="20" customFormat="1" ht="18" hidden="1" customHeight="1" x14ac:dyDescent="0.25">
      <c r="A29" s="88"/>
      <c r="B29" s="242" t="s">
        <v>90</v>
      </c>
      <c r="C29" s="243">
        <v>0</v>
      </c>
      <c r="D29" s="244">
        <v>0</v>
      </c>
      <c r="E29" s="244">
        <v>0</v>
      </c>
      <c r="F29" s="243">
        <v>0</v>
      </c>
      <c r="G29" s="243">
        <v>0</v>
      </c>
      <c r="H29" s="245">
        <f t="shared" si="2"/>
        <v>0</v>
      </c>
      <c r="K29"/>
      <c r="L29"/>
      <c r="M29"/>
      <c r="N29"/>
    </row>
    <row r="30" spans="1:14" s="20" customFormat="1" ht="15.95" customHeight="1" x14ac:dyDescent="0.25">
      <c r="A30" s="88">
        <v>2</v>
      </c>
      <c r="B30" s="242" t="s">
        <v>91</v>
      </c>
      <c r="C30" s="243">
        <v>0</v>
      </c>
      <c r="D30" s="244">
        <v>0</v>
      </c>
      <c r="E30" s="244">
        <v>0</v>
      </c>
      <c r="F30" s="243">
        <v>0</v>
      </c>
      <c r="G30" s="243">
        <v>0</v>
      </c>
      <c r="H30" s="245">
        <f t="shared" si="2"/>
        <v>0</v>
      </c>
      <c r="K30"/>
      <c r="L30"/>
      <c r="M30"/>
      <c r="N30"/>
    </row>
    <row r="31" spans="1:14" s="20" customFormat="1" ht="33.75" x14ac:dyDescent="0.25">
      <c r="A31" s="88">
        <v>6</v>
      </c>
      <c r="B31" s="242" t="s">
        <v>92</v>
      </c>
      <c r="C31" s="243">
        <v>0</v>
      </c>
      <c r="D31" s="244">
        <v>724485.6</v>
      </c>
      <c r="E31" s="244">
        <v>548911.55000000005</v>
      </c>
      <c r="F31" s="243">
        <v>390346.56</v>
      </c>
      <c r="G31" s="243">
        <v>0</v>
      </c>
      <c r="H31" s="245">
        <f t="shared" si="2"/>
        <v>1663743.71</v>
      </c>
      <c r="K31"/>
      <c r="L31"/>
      <c r="M31"/>
      <c r="N31"/>
    </row>
    <row r="32" spans="1:14" s="20" customFormat="1" ht="33.75" x14ac:dyDescent="0.25">
      <c r="A32" s="88">
        <v>2</v>
      </c>
      <c r="B32" s="242" t="s">
        <v>93</v>
      </c>
      <c r="C32" s="243">
        <v>0</v>
      </c>
      <c r="D32" s="244">
        <v>0</v>
      </c>
      <c r="E32" s="244">
        <v>5126.0600000000004</v>
      </c>
      <c r="F32" s="243">
        <v>-1375.62</v>
      </c>
      <c r="G32" s="243">
        <v>0</v>
      </c>
      <c r="H32" s="245">
        <f t="shared" si="2"/>
        <v>3750.4400000000005</v>
      </c>
      <c r="K32"/>
      <c r="L32"/>
      <c r="M32"/>
      <c r="N32"/>
    </row>
    <row r="33" spans="1:14" s="20" customFormat="1" hidden="1" x14ac:dyDescent="0.25">
      <c r="A33" s="255"/>
      <c r="B33" s="256" t="s">
        <v>94</v>
      </c>
      <c r="C33" s="257">
        <v>0</v>
      </c>
      <c r="D33" s="258">
        <v>0</v>
      </c>
      <c r="E33" s="258">
        <v>0</v>
      </c>
      <c r="F33" s="257">
        <v>0</v>
      </c>
      <c r="G33" s="257">
        <v>0</v>
      </c>
      <c r="H33" s="226">
        <f t="shared" si="2"/>
        <v>0</v>
      </c>
      <c r="K33"/>
      <c r="L33"/>
      <c r="M33"/>
      <c r="N33"/>
    </row>
    <row r="34" spans="1:14" s="20" customFormat="1" hidden="1" x14ac:dyDescent="0.25">
      <c r="A34" s="259"/>
      <c r="B34" s="260" t="s">
        <v>95</v>
      </c>
      <c r="C34" s="261">
        <v>0</v>
      </c>
      <c r="D34" s="262">
        <v>0</v>
      </c>
      <c r="E34" s="262">
        <v>0</v>
      </c>
      <c r="F34" s="261">
        <v>0</v>
      </c>
      <c r="G34" s="261">
        <v>0</v>
      </c>
      <c r="H34" s="263">
        <f t="shared" si="2"/>
        <v>0</v>
      </c>
      <c r="K34"/>
      <c r="L34"/>
      <c r="M34"/>
      <c r="N34"/>
    </row>
    <row r="35" spans="1:14" s="20" customFormat="1" ht="23.25" thickBot="1" x14ac:dyDescent="0.3">
      <c r="A35" s="87">
        <v>4</v>
      </c>
      <c r="B35" s="246" t="s">
        <v>96</v>
      </c>
      <c r="C35" s="185">
        <v>423104.22</v>
      </c>
      <c r="D35" s="24">
        <v>0</v>
      </c>
      <c r="E35" s="24">
        <v>0</v>
      </c>
      <c r="F35" s="185">
        <v>0</v>
      </c>
      <c r="G35" s="185">
        <v>0</v>
      </c>
      <c r="H35" s="187">
        <f t="shared" si="2"/>
        <v>423104.22</v>
      </c>
      <c r="K35"/>
      <c r="L35"/>
      <c r="M35"/>
      <c r="N35"/>
    </row>
    <row r="36" spans="1:14" s="127" customFormat="1" ht="20.100000000000001" customHeight="1" thickTop="1" thickBot="1" x14ac:dyDescent="0.3">
      <c r="A36" s="123" t="s">
        <v>35</v>
      </c>
      <c r="B36" s="124"/>
      <c r="C36" s="247">
        <f t="shared" ref="C36:H36" si="3">SUM(C24:C35)</f>
        <v>483231.75</v>
      </c>
      <c r="D36" s="248">
        <f t="shared" si="3"/>
        <v>2054684.62</v>
      </c>
      <c r="E36" s="248">
        <f t="shared" si="3"/>
        <v>4807375.2</v>
      </c>
      <c r="F36" s="247">
        <f t="shared" si="3"/>
        <v>1946742.7399999998</v>
      </c>
      <c r="G36" s="247">
        <f t="shared" si="3"/>
        <v>3131.42</v>
      </c>
      <c r="H36" s="250">
        <f t="shared" si="3"/>
        <v>9295165.7300000004</v>
      </c>
      <c r="K36"/>
      <c r="L36"/>
      <c r="M36"/>
      <c r="N36"/>
    </row>
    <row r="37" spans="1:14" s="127" customFormat="1" ht="15" customHeight="1" thickTop="1" thickBot="1" x14ac:dyDescent="0.3">
      <c r="A37" s="264"/>
      <c r="B37" s="265"/>
      <c r="C37" s="266"/>
      <c r="D37" s="267"/>
      <c r="E37" s="267"/>
      <c r="F37" s="266"/>
      <c r="G37" s="266"/>
      <c r="H37" s="268"/>
      <c r="K37"/>
      <c r="L37"/>
      <c r="M37"/>
      <c r="N37"/>
    </row>
    <row r="38" spans="1:14" s="127" customFormat="1" ht="30.75" customHeight="1" thickTop="1" x14ac:dyDescent="0.25">
      <c r="A38" s="145" t="s">
        <v>97</v>
      </c>
      <c r="B38" s="269"/>
      <c r="C38" s="270">
        <f t="shared" ref="C38:H38" si="4">+C23-C36</f>
        <v>0</v>
      </c>
      <c r="D38" s="271">
        <f t="shared" si="4"/>
        <v>24770.169999999925</v>
      </c>
      <c r="E38" s="271">
        <f t="shared" si="4"/>
        <v>-35851.129999999888</v>
      </c>
      <c r="F38" s="270">
        <f t="shared" si="4"/>
        <v>124976.91000000038</v>
      </c>
      <c r="G38" s="270">
        <f t="shared" si="4"/>
        <v>411168.58</v>
      </c>
      <c r="H38" s="272">
        <f t="shared" si="4"/>
        <v>525064.52999999933</v>
      </c>
      <c r="K38"/>
      <c r="L38"/>
      <c r="M38"/>
      <c r="N38"/>
    </row>
    <row r="39" spans="1:14" ht="15" customHeight="1" thickBot="1" x14ac:dyDescent="0.3"/>
    <row r="40" spans="1:14" s="127" customFormat="1" ht="25.5" customHeight="1" thickTop="1" x14ac:dyDescent="0.25">
      <c r="A40" s="273" t="s">
        <v>98</v>
      </c>
      <c r="B40" s="274"/>
      <c r="C40" s="275">
        <v>-73054.330000000016</v>
      </c>
      <c r="D40" s="276">
        <v>29053.619999999879</v>
      </c>
      <c r="E40" s="276">
        <v>-465365.23999999929</v>
      </c>
      <c r="F40" s="275">
        <v>141186.08000000007</v>
      </c>
      <c r="G40" s="275"/>
      <c r="H40" s="277">
        <v>-368179.86999999936</v>
      </c>
      <c r="K40"/>
      <c r="L40"/>
      <c r="M40"/>
      <c r="N40"/>
    </row>
  </sheetData>
  <printOptions horizontalCentered="1"/>
  <pageMargins left="0" right="0" top="0.19685039370078741" bottom="0" header="0" footer="0.19685039370078741"/>
  <pageSetup paperSize="9" orientation="landscape" r:id="rId1"/>
  <headerFooter alignWithMargins="0">
    <oddFooter>&amp;R&amp;"Arial,Cursiva"&amp;6&amp;F  &amp;A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58848-3E3C-4AAF-9802-C5B675735B45}">
  <sheetPr>
    <pageSetUpPr fitToPage="1"/>
  </sheetPr>
  <dimension ref="A2:P44"/>
  <sheetViews>
    <sheetView showGridLines="0" showZeros="0" zoomScaleNormal="100" workbookViewId="0"/>
  </sheetViews>
  <sheetFormatPr baseColWidth="10" defaultColWidth="11.42578125" defaultRowHeight="15" x14ac:dyDescent="0.25"/>
  <cols>
    <col min="1" max="1" width="4.85546875" style="44" customWidth="1"/>
    <col min="2" max="2" width="51.5703125" style="44" customWidth="1"/>
    <col min="3" max="4" width="13.140625" style="44" customWidth="1"/>
    <col min="5" max="5" width="12.85546875" style="44" customWidth="1"/>
    <col min="6" max="6" width="12.42578125" style="44" customWidth="1"/>
    <col min="7" max="7" width="13.28515625" style="44" customWidth="1"/>
    <col min="8" max="8" width="12.85546875" style="44" customWidth="1"/>
    <col min="9" max="9" width="13.140625" style="44" customWidth="1"/>
    <col min="10" max="10" width="11.42578125" style="44"/>
    <col min="11" max="11" width="12.42578125" customWidth="1"/>
    <col min="13" max="13" width="11.7109375" bestFit="1" customWidth="1"/>
    <col min="17" max="16384" width="11.42578125" style="44"/>
  </cols>
  <sheetData>
    <row r="2" spans="1:16" x14ac:dyDescent="0.25">
      <c r="C2" s="278"/>
    </row>
    <row r="11" spans="1:16" ht="12" customHeight="1" x14ac:dyDescent="0.25">
      <c r="A11" s="107" t="s">
        <v>99</v>
      </c>
      <c r="B11" s="106"/>
      <c r="C11" s="106"/>
      <c r="D11" s="106"/>
      <c r="E11" s="106"/>
      <c r="F11" s="106"/>
      <c r="G11" s="106"/>
      <c r="H11" s="106"/>
      <c r="I11" s="106"/>
    </row>
    <row r="12" spans="1:16" x14ac:dyDescent="0.25">
      <c r="I12" s="105"/>
    </row>
    <row r="13" spans="1:16" s="149" customFormat="1" ht="54" customHeight="1" x14ac:dyDescent="0.25">
      <c r="A13" s="233"/>
      <c r="B13" s="234"/>
      <c r="C13" s="235" t="s">
        <v>100</v>
      </c>
      <c r="D13" s="236" t="s">
        <v>101</v>
      </c>
      <c r="E13" s="236" t="s">
        <v>102</v>
      </c>
      <c r="F13" s="279" t="s">
        <v>103</v>
      </c>
      <c r="G13" s="236" t="s">
        <v>104</v>
      </c>
      <c r="H13" s="279" t="s">
        <v>16</v>
      </c>
      <c r="I13" s="237" t="s">
        <v>66</v>
      </c>
      <c r="K13"/>
      <c r="L13"/>
      <c r="M13"/>
      <c r="N13"/>
      <c r="O13"/>
      <c r="P13"/>
    </row>
    <row r="14" spans="1:16" s="20" customFormat="1" ht="15" customHeight="1" x14ac:dyDescent="0.25">
      <c r="A14" s="97">
        <v>3</v>
      </c>
      <c r="B14" s="238" t="s">
        <v>75</v>
      </c>
      <c r="C14" s="239">
        <v>915639.11000000034</v>
      </c>
      <c r="D14" s="240">
        <v>17077015.140000001</v>
      </c>
      <c r="E14" s="240">
        <v>16506394.01</v>
      </c>
      <c r="F14" s="240">
        <v>481996.41</v>
      </c>
      <c r="G14" s="240">
        <v>0</v>
      </c>
      <c r="H14" s="280">
        <v>0</v>
      </c>
      <c r="I14" s="241">
        <f>SUM(C14:H14)</f>
        <v>34981044.669999994</v>
      </c>
      <c r="K14"/>
      <c r="L14"/>
      <c r="M14"/>
      <c r="N14"/>
      <c r="O14"/>
      <c r="P14"/>
    </row>
    <row r="15" spans="1:16" s="20" customFormat="1" ht="18" customHeight="1" x14ac:dyDescent="0.25">
      <c r="A15" s="88"/>
      <c r="B15" s="242" t="s">
        <v>76</v>
      </c>
      <c r="C15" s="243">
        <v>0</v>
      </c>
      <c r="D15" s="244">
        <v>0</v>
      </c>
      <c r="E15" s="244">
        <v>0</v>
      </c>
      <c r="F15" s="244">
        <v>0</v>
      </c>
      <c r="G15" s="244">
        <v>0</v>
      </c>
      <c r="H15" s="281">
        <v>0</v>
      </c>
      <c r="I15" s="241">
        <f>SUM(C15:H15)</f>
        <v>0</v>
      </c>
      <c r="K15"/>
      <c r="L15"/>
      <c r="M15"/>
      <c r="N15"/>
      <c r="O15"/>
      <c r="P15"/>
    </row>
    <row r="16" spans="1:16" s="20" customFormat="1" ht="22.5" x14ac:dyDescent="0.25">
      <c r="A16" s="88">
        <v>3</v>
      </c>
      <c r="B16" s="242" t="s">
        <v>77</v>
      </c>
      <c r="C16" s="243">
        <v>1138935.68</v>
      </c>
      <c r="D16" s="244">
        <v>212</v>
      </c>
      <c r="E16" s="244">
        <v>0</v>
      </c>
      <c r="F16" s="244">
        <v>26051.13</v>
      </c>
      <c r="G16" s="244">
        <v>0</v>
      </c>
      <c r="H16" s="281">
        <v>0</v>
      </c>
      <c r="I16" s="245">
        <f t="shared" ref="I16:I35" si="0">SUM(C16:H16)</f>
        <v>1165198.8099999998</v>
      </c>
      <c r="K16"/>
      <c r="L16"/>
      <c r="M16"/>
      <c r="N16"/>
      <c r="O16"/>
      <c r="P16"/>
    </row>
    <row r="17" spans="1:16" s="20" customFormat="1" ht="23.25" customHeight="1" x14ac:dyDescent="0.25">
      <c r="A17" s="88">
        <v>4</v>
      </c>
      <c r="B17" s="242" t="s">
        <v>78</v>
      </c>
      <c r="C17" s="243">
        <v>0</v>
      </c>
      <c r="D17" s="244">
        <v>10985.4</v>
      </c>
      <c r="E17" s="244">
        <v>5411002.4500000011</v>
      </c>
      <c r="F17" s="244">
        <v>1330.7</v>
      </c>
      <c r="G17" s="244">
        <v>1250000</v>
      </c>
      <c r="H17" s="281">
        <v>0</v>
      </c>
      <c r="I17" s="245">
        <f t="shared" si="0"/>
        <v>6673318.5500000017</v>
      </c>
      <c r="K17"/>
      <c r="L17"/>
      <c r="M17"/>
      <c r="N17"/>
      <c r="O17"/>
      <c r="P17"/>
    </row>
    <row r="18" spans="1:16" s="20" customFormat="1" ht="15" customHeight="1" x14ac:dyDescent="0.25">
      <c r="A18" s="88">
        <v>5</v>
      </c>
      <c r="B18" s="242" t="s">
        <v>79</v>
      </c>
      <c r="C18" s="243">
        <v>51338.400000000001</v>
      </c>
      <c r="D18" s="244">
        <v>1395.39</v>
      </c>
      <c r="E18" s="244">
        <v>1130.31</v>
      </c>
      <c r="F18" s="244">
        <v>45.23</v>
      </c>
      <c r="G18" s="244">
        <v>0</v>
      </c>
      <c r="H18" s="281">
        <v>0</v>
      </c>
      <c r="I18" s="245">
        <f t="shared" si="0"/>
        <v>53909.33</v>
      </c>
      <c r="K18"/>
      <c r="L18"/>
      <c r="M18"/>
      <c r="N18"/>
      <c r="O18"/>
      <c r="P18"/>
    </row>
    <row r="19" spans="1:16" s="20" customFormat="1" ht="18" customHeight="1" x14ac:dyDescent="0.25">
      <c r="A19" s="88"/>
      <c r="B19" s="242" t="s">
        <v>80</v>
      </c>
      <c r="C19" s="243">
        <v>0</v>
      </c>
      <c r="D19" s="244">
        <v>0</v>
      </c>
      <c r="E19" s="244">
        <v>0</v>
      </c>
      <c r="F19" s="244">
        <v>0</v>
      </c>
      <c r="G19" s="244">
        <v>0</v>
      </c>
      <c r="H19" s="281">
        <v>0</v>
      </c>
      <c r="I19" s="245">
        <f t="shared" si="0"/>
        <v>0</v>
      </c>
      <c r="K19"/>
      <c r="L19"/>
      <c r="M19"/>
      <c r="N19"/>
      <c r="O19"/>
      <c r="P19"/>
    </row>
    <row r="20" spans="1:16" s="20" customFormat="1" ht="15" customHeight="1" x14ac:dyDescent="0.25">
      <c r="A20" s="88">
        <v>3</v>
      </c>
      <c r="B20" s="242" t="s">
        <v>81</v>
      </c>
      <c r="C20" s="243">
        <v>0</v>
      </c>
      <c r="D20" s="244">
        <v>0</v>
      </c>
      <c r="E20" s="244">
        <v>0</v>
      </c>
      <c r="F20" s="244">
        <v>0</v>
      </c>
      <c r="G20" s="244">
        <v>0</v>
      </c>
      <c r="H20" s="281">
        <v>0</v>
      </c>
      <c r="I20" s="245">
        <f t="shared" si="0"/>
        <v>0</v>
      </c>
      <c r="K20"/>
      <c r="L20"/>
      <c r="M20"/>
      <c r="N20"/>
      <c r="O20"/>
      <c r="P20"/>
    </row>
    <row r="21" spans="1:16" s="20" customFormat="1" ht="15" customHeight="1" x14ac:dyDescent="0.25">
      <c r="A21" s="88">
        <v>4</v>
      </c>
      <c r="B21" s="242" t="s">
        <v>82</v>
      </c>
      <c r="C21" s="243">
        <v>2164408</v>
      </c>
      <c r="D21" s="244">
        <v>0</v>
      </c>
      <c r="E21" s="244">
        <v>0</v>
      </c>
      <c r="F21" s="244">
        <v>500000</v>
      </c>
      <c r="G21" s="244">
        <v>240000</v>
      </c>
      <c r="H21" s="281">
        <v>0</v>
      </c>
      <c r="I21" s="245">
        <f t="shared" si="0"/>
        <v>2904408</v>
      </c>
      <c r="K21"/>
      <c r="L21"/>
      <c r="M21"/>
      <c r="N21"/>
      <c r="O21"/>
      <c r="P21"/>
    </row>
    <row r="22" spans="1:16" s="20" customFormat="1" ht="15" customHeight="1" thickBot="1" x14ac:dyDescent="0.3">
      <c r="A22" s="87">
        <v>7</v>
      </c>
      <c r="B22" s="246" t="s">
        <v>83</v>
      </c>
      <c r="C22" s="185">
        <v>749995</v>
      </c>
      <c r="D22" s="24">
        <v>0</v>
      </c>
      <c r="E22" s="24">
        <v>0</v>
      </c>
      <c r="F22" s="24">
        <v>0</v>
      </c>
      <c r="G22" s="24">
        <v>0</v>
      </c>
      <c r="H22" s="70">
        <v>1896674.02</v>
      </c>
      <c r="I22" s="187">
        <f t="shared" si="0"/>
        <v>2646669.02</v>
      </c>
      <c r="K22"/>
      <c r="L22"/>
      <c r="M22"/>
      <c r="N22"/>
      <c r="O22"/>
      <c r="P22"/>
    </row>
    <row r="23" spans="1:16" s="127" customFormat="1" ht="29.25" customHeight="1" thickTop="1" thickBot="1" x14ac:dyDescent="0.3">
      <c r="A23" s="123" t="s">
        <v>84</v>
      </c>
      <c r="B23" s="124"/>
      <c r="C23" s="247">
        <f>SUM(C14:C22)</f>
        <v>5020316.1900000004</v>
      </c>
      <c r="D23" s="248">
        <f t="shared" ref="D23:H23" si="1">SUM(D14:D22)</f>
        <v>17089607.93</v>
      </c>
      <c r="E23" s="248">
        <f t="shared" si="1"/>
        <v>21918526.77</v>
      </c>
      <c r="F23" s="248">
        <f t="shared" si="1"/>
        <v>1009423.47</v>
      </c>
      <c r="G23" s="248">
        <f t="shared" si="1"/>
        <v>1490000</v>
      </c>
      <c r="H23" s="282">
        <f t="shared" si="1"/>
        <v>1896674.02</v>
      </c>
      <c r="I23" s="250">
        <f t="shared" si="0"/>
        <v>48424548.380000003</v>
      </c>
      <c r="K23"/>
      <c r="L23"/>
      <c r="M23"/>
      <c r="N23"/>
      <c r="O23"/>
      <c r="P23"/>
    </row>
    <row r="24" spans="1:16" s="20" customFormat="1" ht="15" customHeight="1" thickTop="1" x14ac:dyDescent="0.25">
      <c r="A24" s="92">
        <v>2</v>
      </c>
      <c r="B24" s="251" t="s">
        <v>85</v>
      </c>
      <c r="C24" s="239">
        <v>245247.24</v>
      </c>
      <c r="D24" s="240">
        <v>7963600.4000000004</v>
      </c>
      <c r="E24" s="240">
        <v>1696779.24</v>
      </c>
      <c r="F24" s="240">
        <v>16399.63</v>
      </c>
      <c r="G24" s="240">
        <v>0</v>
      </c>
      <c r="H24" s="280">
        <v>0</v>
      </c>
      <c r="I24" s="254">
        <f t="shared" si="0"/>
        <v>9922026.5100000016</v>
      </c>
      <c r="K24"/>
      <c r="L24"/>
      <c r="M24"/>
      <c r="N24"/>
      <c r="O24"/>
      <c r="P24"/>
    </row>
    <row r="25" spans="1:16" s="20" customFormat="1" ht="15" customHeight="1" x14ac:dyDescent="0.25">
      <c r="A25" s="88">
        <v>1</v>
      </c>
      <c r="B25" s="242" t="s">
        <v>86</v>
      </c>
      <c r="C25" s="243">
        <v>665219.39</v>
      </c>
      <c r="D25" s="244">
        <v>8642091.1000000015</v>
      </c>
      <c r="E25" s="244">
        <v>17262467.539999999</v>
      </c>
      <c r="F25" s="244">
        <v>247164.13</v>
      </c>
      <c r="G25" s="244">
        <v>54682.48</v>
      </c>
      <c r="H25" s="281">
        <v>12418.69</v>
      </c>
      <c r="I25" s="245">
        <f t="shared" si="0"/>
        <v>26884043.330000002</v>
      </c>
      <c r="K25"/>
      <c r="L25"/>
      <c r="M25"/>
      <c r="N25"/>
      <c r="O25"/>
      <c r="P25"/>
    </row>
    <row r="26" spans="1:16" s="20" customFormat="1" ht="15" customHeight="1" x14ac:dyDescent="0.25">
      <c r="A26" s="88">
        <v>2</v>
      </c>
      <c r="B26" s="242" t="s">
        <v>87</v>
      </c>
      <c r="C26" s="243">
        <v>1946025.24</v>
      </c>
      <c r="D26" s="244">
        <v>169867.06</v>
      </c>
      <c r="E26" s="244">
        <v>2583417.85</v>
      </c>
      <c r="F26" s="244">
        <v>721918.30999999994</v>
      </c>
      <c r="G26" s="244">
        <v>1996215.57</v>
      </c>
      <c r="H26" s="281">
        <v>7804.34</v>
      </c>
      <c r="I26" s="245">
        <f t="shared" si="0"/>
        <v>7425248.3700000001</v>
      </c>
      <c r="K26"/>
      <c r="L26"/>
      <c r="M26"/>
      <c r="N26"/>
      <c r="O26"/>
      <c r="P26"/>
    </row>
    <row r="27" spans="1:16" s="20" customFormat="1" ht="15" customHeight="1" x14ac:dyDescent="0.25">
      <c r="A27" s="88">
        <v>3</v>
      </c>
      <c r="B27" s="242" t="s">
        <v>88</v>
      </c>
      <c r="C27" s="243">
        <v>16305.96</v>
      </c>
      <c r="D27" s="244">
        <v>2895.67</v>
      </c>
      <c r="E27" s="244">
        <v>9513.51</v>
      </c>
      <c r="F27" s="244">
        <v>0</v>
      </c>
      <c r="G27" s="244">
        <v>0</v>
      </c>
      <c r="H27" s="281">
        <v>0</v>
      </c>
      <c r="I27" s="245">
        <f t="shared" si="0"/>
        <v>28715.14</v>
      </c>
      <c r="K27"/>
      <c r="L27"/>
      <c r="M27"/>
      <c r="N27"/>
      <c r="O27"/>
      <c r="P27"/>
    </row>
    <row r="28" spans="1:16" s="20" customFormat="1" ht="18" customHeight="1" x14ac:dyDescent="0.25">
      <c r="A28" s="88">
        <v>2</v>
      </c>
      <c r="B28" s="242" t="s">
        <v>89</v>
      </c>
      <c r="C28" s="243">
        <v>0</v>
      </c>
      <c r="D28" s="244">
        <v>26154.25</v>
      </c>
      <c r="E28" s="244">
        <v>0</v>
      </c>
      <c r="F28" s="244">
        <v>0</v>
      </c>
      <c r="G28" s="244">
        <v>0</v>
      </c>
      <c r="H28" s="281">
        <v>0</v>
      </c>
      <c r="I28" s="245">
        <f t="shared" si="0"/>
        <v>26154.25</v>
      </c>
      <c r="K28"/>
      <c r="L28"/>
      <c r="M28"/>
      <c r="N28"/>
      <c r="O28"/>
      <c r="P28"/>
    </row>
    <row r="29" spans="1:16" s="20" customFormat="1" ht="18" hidden="1" customHeight="1" x14ac:dyDescent="0.25">
      <c r="A29" s="88"/>
      <c r="B29" s="242" t="s">
        <v>90</v>
      </c>
      <c r="C29" s="243">
        <v>0</v>
      </c>
      <c r="D29" s="244">
        <v>0</v>
      </c>
      <c r="E29" s="244">
        <v>0</v>
      </c>
      <c r="F29" s="244">
        <v>0</v>
      </c>
      <c r="G29" s="244">
        <v>0</v>
      </c>
      <c r="H29" s="281">
        <v>0</v>
      </c>
      <c r="I29" s="245">
        <f t="shared" si="0"/>
        <v>0</v>
      </c>
      <c r="K29"/>
      <c r="L29"/>
      <c r="M29"/>
      <c r="N29"/>
      <c r="O29"/>
      <c r="P29"/>
    </row>
    <row r="30" spans="1:16" s="20" customFormat="1" ht="15" customHeight="1" x14ac:dyDescent="0.25">
      <c r="A30" s="88">
        <v>2</v>
      </c>
      <c r="B30" s="242" t="s">
        <v>91</v>
      </c>
      <c r="C30" s="243">
        <v>0</v>
      </c>
      <c r="D30" s="244">
        <v>0</v>
      </c>
      <c r="E30" s="244">
        <v>0</v>
      </c>
      <c r="F30" s="244">
        <v>0</v>
      </c>
      <c r="G30" s="244">
        <v>0</v>
      </c>
      <c r="H30" s="281">
        <v>0</v>
      </c>
      <c r="I30" s="245">
        <f t="shared" si="0"/>
        <v>0</v>
      </c>
      <c r="K30"/>
      <c r="L30"/>
      <c r="M30"/>
      <c r="N30"/>
      <c r="O30"/>
      <c r="P30"/>
    </row>
    <row r="31" spans="1:16" s="20" customFormat="1" ht="33.75" x14ac:dyDescent="0.25">
      <c r="A31" s="88">
        <v>6</v>
      </c>
      <c r="B31" s="242" t="s">
        <v>92</v>
      </c>
      <c r="C31" s="243">
        <v>689.37</v>
      </c>
      <c r="D31" s="244">
        <v>0</v>
      </c>
      <c r="E31" s="244">
        <v>204499.65999999997</v>
      </c>
      <c r="F31" s="244">
        <v>84328.61</v>
      </c>
      <c r="G31" s="244">
        <v>1091.81</v>
      </c>
      <c r="H31" s="281">
        <v>0</v>
      </c>
      <c r="I31" s="245">
        <f t="shared" si="0"/>
        <v>290609.44999999995</v>
      </c>
      <c r="K31"/>
      <c r="L31"/>
      <c r="M31"/>
      <c r="N31"/>
      <c r="O31"/>
      <c r="P31"/>
    </row>
    <row r="32" spans="1:16" s="20" customFormat="1" ht="33.75" x14ac:dyDescent="0.25">
      <c r="A32" s="88">
        <v>2</v>
      </c>
      <c r="B32" s="242" t="s">
        <v>93</v>
      </c>
      <c r="C32" s="243">
        <v>400479.79</v>
      </c>
      <c r="D32" s="244">
        <v>0</v>
      </c>
      <c r="E32" s="244">
        <v>2808.89</v>
      </c>
      <c r="F32" s="244">
        <v>0</v>
      </c>
      <c r="G32" s="244">
        <v>0</v>
      </c>
      <c r="H32" s="281">
        <v>0</v>
      </c>
      <c r="I32" s="245">
        <f t="shared" si="0"/>
        <v>403288.68</v>
      </c>
      <c r="K32"/>
      <c r="L32"/>
      <c r="M32"/>
      <c r="N32"/>
      <c r="O32"/>
      <c r="P32"/>
    </row>
    <row r="33" spans="1:16" s="20" customFormat="1" ht="18" hidden="1" customHeight="1" x14ac:dyDescent="0.25">
      <c r="A33" s="255"/>
      <c r="B33" s="256" t="s">
        <v>94</v>
      </c>
      <c r="C33" s="185">
        <v>0</v>
      </c>
      <c r="D33" s="24">
        <v>0</v>
      </c>
      <c r="E33" s="24">
        <v>0</v>
      </c>
      <c r="F33" s="24">
        <v>0</v>
      </c>
      <c r="G33" s="24">
        <v>0</v>
      </c>
      <c r="H33" s="70">
        <v>0</v>
      </c>
      <c r="I33" s="226">
        <f t="shared" si="0"/>
        <v>0</v>
      </c>
      <c r="K33"/>
      <c r="L33"/>
      <c r="M33"/>
      <c r="N33"/>
      <c r="O33"/>
      <c r="P33"/>
    </row>
    <row r="34" spans="1:16" s="20" customFormat="1" ht="24.95" hidden="1" customHeight="1" x14ac:dyDescent="0.25">
      <c r="A34" s="259"/>
      <c r="B34" s="260" t="s">
        <v>95</v>
      </c>
      <c r="C34" s="185">
        <v>0</v>
      </c>
      <c r="D34" s="24">
        <v>0</v>
      </c>
      <c r="E34" s="24">
        <v>0</v>
      </c>
      <c r="F34" s="24">
        <v>0</v>
      </c>
      <c r="G34" s="24">
        <v>0</v>
      </c>
      <c r="H34" s="70">
        <v>0</v>
      </c>
      <c r="I34" s="263">
        <f t="shared" si="0"/>
        <v>0</v>
      </c>
      <c r="K34"/>
      <c r="L34"/>
      <c r="M34"/>
      <c r="N34"/>
      <c r="O34"/>
      <c r="P34"/>
    </row>
    <row r="35" spans="1:16" s="20" customFormat="1" ht="23.25" thickBot="1" x14ac:dyDescent="0.3">
      <c r="A35" s="87">
        <v>4</v>
      </c>
      <c r="B35" s="246" t="s">
        <v>105</v>
      </c>
      <c r="C35" s="185">
        <v>0</v>
      </c>
      <c r="D35" s="24">
        <v>0</v>
      </c>
      <c r="E35" s="24">
        <v>0</v>
      </c>
      <c r="F35" s="24">
        <v>0</v>
      </c>
      <c r="G35" s="24">
        <v>0</v>
      </c>
      <c r="H35" s="70">
        <v>0</v>
      </c>
      <c r="I35" s="187">
        <f t="shared" si="0"/>
        <v>0</v>
      </c>
      <c r="K35"/>
      <c r="L35"/>
      <c r="M35"/>
      <c r="N35"/>
      <c r="O35"/>
      <c r="P35"/>
    </row>
    <row r="36" spans="1:16" s="127" customFormat="1" ht="28.5" customHeight="1" thickTop="1" thickBot="1" x14ac:dyDescent="0.3">
      <c r="A36" s="123" t="s">
        <v>106</v>
      </c>
      <c r="B36" s="124"/>
      <c r="C36" s="247">
        <f>SUM(C24:C35)</f>
        <v>3273966.99</v>
      </c>
      <c r="D36" s="248">
        <f t="shared" ref="D36:H36" si="2">SUM(D24:D35)</f>
        <v>16804608.480000004</v>
      </c>
      <c r="E36" s="248">
        <f t="shared" si="2"/>
        <v>21759486.690000001</v>
      </c>
      <c r="F36" s="248">
        <f t="shared" si="2"/>
        <v>1069810.68</v>
      </c>
      <c r="G36" s="248">
        <f t="shared" si="2"/>
        <v>2051989.86</v>
      </c>
      <c r="H36" s="282">
        <f t="shared" si="2"/>
        <v>20223.03</v>
      </c>
      <c r="I36" s="250">
        <f>SUM(I24:I35)</f>
        <v>44980085.730000004</v>
      </c>
      <c r="K36"/>
      <c r="L36"/>
      <c r="M36"/>
      <c r="N36"/>
      <c r="O36"/>
      <c r="P36"/>
    </row>
    <row r="37" spans="1:16" s="127" customFormat="1" ht="8.25" customHeight="1" thickTop="1" thickBot="1" x14ac:dyDescent="0.3">
      <c r="A37" s="264"/>
      <c r="B37" s="265"/>
      <c r="C37" s="266"/>
      <c r="D37" s="267"/>
      <c r="E37" s="267"/>
      <c r="F37" s="267"/>
      <c r="G37" s="267"/>
      <c r="H37" s="283"/>
      <c r="I37" s="268"/>
      <c r="K37"/>
      <c r="L37"/>
      <c r="M37"/>
      <c r="N37"/>
      <c r="O37"/>
      <c r="P37"/>
    </row>
    <row r="38" spans="1:16" s="127" customFormat="1" ht="30" customHeight="1" thickTop="1" x14ac:dyDescent="0.25">
      <c r="A38" s="145" t="s">
        <v>97</v>
      </c>
      <c r="B38" s="269"/>
      <c r="C38" s="270">
        <f t="shared" ref="C38:H38" si="3">+C23-C36</f>
        <v>1746349.2000000002</v>
      </c>
      <c r="D38" s="271">
        <f t="shared" si="3"/>
        <v>284999.44999999553</v>
      </c>
      <c r="E38" s="271">
        <f t="shared" si="3"/>
        <v>159040.07999999821</v>
      </c>
      <c r="F38" s="271">
        <f t="shared" si="3"/>
        <v>-60387.209999999963</v>
      </c>
      <c r="G38" s="271">
        <f t="shared" si="3"/>
        <v>-561989.8600000001</v>
      </c>
      <c r="H38" s="284">
        <f t="shared" si="3"/>
        <v>1876450.99</v>
      </c>
      <c r="I38" s="285">
        <f>+I23-I36</f>
        <v>3444462.6499999985</v>
      </c>
      <c r="K38"/>
      <c r="L38"/>
      <c r="M38"/>
      <c r="N38"/>
      <c r="O38"/>
      <c r="P38"/>
    </row>
    <row r="39" spans="1:16" ht="15" customHeight="1" thickBot="1" x14ac:dyDescent="0.3"/>
    <row r="40" spans="1:16" s="127" customFormat="1" ht="26.25" customHeight="1" thickTop="1" x14ac:dyDescent="0.25">
      <c r="A40" s="273" t="s">
        <v>107</v>
      </c>
      <c r="B40" s="274"/>
      <c r="C40" s="275">
        <v>628718.97000000044</v>
      </c>
      <c r="D40" s="276">
        <v>325273.09999999963</v>
      </c>
      <c r="E40" s="276">
        <v>1651822.3200000003</v>
      </c>
      <c r="F40" s="276">
        <v>29642.180000000051</v>
      </c>
      <c r="G40" s="276">
        <v>-111328.32999999984</v>
      </c>
      <c r="H40" s="286">
        <v>0</v>
      </c>
      <c r="I40" s="277">
        <f>SUM(C40:H40)</f>
        <v>2524128.2400000012</v>
      </c>
      <c r="K40"/>
      <c r="L40"/>
      <c r="M40"/>
      <c r="N40"/>
      <c r="O40"/>
      <c r="P40"/>
    </row>
    <row r="41" spans="1:16" x14ac:dyDescent="0.25">
      <c r="C41" s="151"/>
      <c r="D41" s="151"/>
      <c r="E41" s="151"/>
    </row>
    <row r="43" spans="1:16" x14ac:dyDescent="0.25">
      <c r="C43" s="45"/>
    </row>
    <row r="44" spans="1:16" x14ac:dyDescent="0.25">
      <c r="I44" s="45"/>
    </row>
  </sheetData>
  <printOptions horizontalCentered="1"/>
  <pageMargins left="0" right="0" top="0.31496062992125984" bottom="0" header="0" footer="0.19685039370078741"/>
  <pageSetup paperSize="9" scale="85" orientation="landscape" r:id="rId1"/>
  <headerFooter alignWithMargins="0">
    <oddHeader>&amp;L&amp;"Arial,Cursiva"&amp;6&amp;F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Resumen</vt:lpstr>
      <vt:lpstr>Total Consolidado</vt:lpstr>
      <vt:lpstr>Total Consolidado-Sin Tfcias In</vt:lpstr>
      <vt:lpstr>Total Individualizado- DFA</vt:lpstr>
      <vt:lpstr>Total Individualizado-OOAA</vt:lpstr>
      <vt:lpstr>Total Individualizado-Fundacion</vt:lpstr>
      <vt:lpstr>Total Individualizado-SSPP</vt:lpstr>
      <vt:lpstr>Resumen!Área_de_impresión</vt:lpstr>
      <vt:lpstr>'Total Consolidado'!Área_de_impresión</vt:lpstr>
      <vt:lpstr>'Total Consolidado-Sin Tfcias In'!Área_de_impresión</vt:lpstr>
      <vt:lpstr>'Total Individualizado- DFA'!Área_de_impresión</vt:lpstr>
      <vt:lpstr>'Total Individualizado-Fundacion'!Área_de_impresión</vt:lpstr>
      <vt:lpstr>'Total Individualizado-OOAA'!Área_de_impresión</vt:lpstr>
      <vt:lpstr>'Total Individualizado-SSPP'!Área_de_impresión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Rodriguez Fernandez, Eva</dc:creator>
  <cp:lastModifiedBy>Larrucea Marijuan, Estibaliz</cp:lastModifiedBy>
  <dcterms:created xsi:type="dcterms:W3CDTF">2023-09-14T11:24:42Z</dcterms:created>
  <dcterms:modified xsi:type="dcterms:W3CDTF">2023-09-18T08:02:41Z</dcterms:modified>
</cp:coreProperties>
</file>