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VICIO GESTION FINANCIERA\INDICADORES TRANSPARENCIA\"/>
    </mc:Choice>
  </mc:AlternateContent>
  <xr:revisionPtr revIDLastSave="0" documentId="13_ncr:1_{29AF231B-10D6-40C0-AFF4-CE968DD40C5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31-12-2021" sheetId="8" r:id="rId1"/>
  </sheets>
  <definedNames>
    <definedName name="_xlnm.Print_Area" localSheetId="0">'31-12-2021'!$A:$G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5" i="8" l="1"/>
  <c r="C43" i="8"/>
  <c r="B43" i="8"/>
  <c r="C58" i="8"/>
  <c r="C49" i="8" l="1"/>
  <c r="C63" i="8" l="1"/>
  <c r="B63" i="8"/>
  <c r="B58" i="8"/>
  <c r="B49" i="8"/>
  <c r="C52" i="8" l="1"/>
  <c r="C68" i="8" s="1"/>
</calcChain>
</file>

<file path=xl/sharedStrings.xml><?xml version="1.0" encoding="utf-8"?>
<sst xmlns="http://schemas.openxmlformats.org/spreadsheetml/2006/main" count="93" uniqueCount="59">
  <si>
    <t>Obligaciones Forales Emisión 2008</t>
  </si>
  <si>
    <t>PRÉSTAMOS</t>
  </si>
  <si>
    <t>Banco Sabadell Atlántico</t>
  </si>
  <si>
    <t>BBVA</t>
  </si>
  <si>
    <t>Bankinter</t>
  </si>
  <si>
    <t>Caja Vital Kutxa</t>
  </si>
  <si>
    <t>BEI</t>
  </si>
  <si>
    <t>Laboral Kutxa</t>
  </si>
  <si>
    <t>Banco Santander</t>
  </si>
  <si>
    <t xml:space="preserve">                        ZOR BIZIA  -  DEUDA VIVA </t>
  </si>
  <si>
    <t>DEUDA PÚBLICA</t>
  </si>
  <si>
    <t>ZOR PUBLIKOA /</t>
  </si>
  <si>
    <t>MAILEGUAK  /</t>
  </si>
  <si>
    <t>Guztia / Total</t>
  </si>
  <si>
    <t>GUZTIRA / TOTAL</t>
  </si>
  <si>
    <t xml:space="preserve">La Caixa </t>
  </si>
  <si>
    <t>28 trimestres/28 alditan</t>
  </si>
  <si>
    <t>32 trimestres/32 alditan</t>
  </si>
  <si>
    <t>36 trimestres/36 alditan</t>
  </si>
  <si>
    <t>40 trimestres/40 alditan</t>
  </si>
  <si>
    <t>Obligazio Foralak  2008 Jaulkipena</t>
  </si>
  <si>
    <t>TOTAL DIPUTACION</t>
  </si>
  <si>
    <t>ÁLAVA AGENCIA DE DESARROLLO, S.A.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</si>
  <si>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</si>
  <si>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</si>
  <si>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</si>
  <si>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</si>
  <si>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</si>
  <si>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</si>
  <si>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</si>
  <si>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</si>
  <si>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</si>
  <si>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</si>
  <si>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</si>
  <si>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</si>
  <si>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</si>
  <si>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 xml:space="preserve">Kutxabank-Elkartu Mailegua / Préstamo Sindicado  </t>
  </si>
  <si>
    <t>MAILEGUAK/ PRÉSTAMOS</t>
  </si>
  <si>
    <t xml:space="preserve">Banco Santander </t>
  </si>
  <si>
    <t xml:space="preserve">Kutxabank </t>
  </si>
  <si>
    <t>KREDITU KONTUA /CUENTA DE CRÉDITO</t>
  </si>
  <si>
    <t>Euribor + 1,00%</t>
  </si>
  <si>
    <t>Kutxabank -Préstamo Sindicado</t>
  </si>
  <si>
    <t>Kutxabank</t>
  </si>
  <si>
    <t>24 trimestres/24 alditan</t>
  </si>
  <si>
    <t>KREDITU KONTUAK (Toki Entitateen Foru Finantza Aurrerapenak)</t>
  </si>
  <si>
    <t>CUENTAS DE CRÉDITO (Anticipos de Financiación Foral de EE.LL)</t>
  </si>
  <si>
    <t xml:space="preserve">Kutxabank -Préstamo </t>
  </si>
  <si>
    <t>A vencimiento</t>
  </si>
  <si>
    <t xml:space="preserve">             31/12/2021</t>
  </si>
  <si>
    <t>Euribor (3m)+1,10%</t>
  </si>
  <si>
    <t>Euribor (3m)+1,90%</t>
  </si>
  <si>
    <t>Euribor(3m)+2,50%</t>
  </si>
  <si>
    <t>Euribor (3m)+2,50%</t>
  </si>
  <si>
    <t>Euribor(3m)+1,70%</t>
  </si>
  <si>
    <t>Euribor(3m)+1,80%</t>
  </si>
  <si>
    <t>Euribor(3m)+0,51%</t>
  </si>
  <si>
    <t>Euribor(3m)+0,82%</t>
  </si>
  <si>
    <t>Euribor(3m)+0,50%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</si>
</sst>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9" fillId="3" borderId="0" xfId="1" applyNumberFormat="1" applyFont="1" applyFill="1" applyBorder="1" applyAlignment="1">
      <alignment horizontal="center"/>
    </xf>
    <xf numFmtId="0" fontId="1" fillId="0" borderId="0" xfId="1"/>
    <xf numFmtId="4" fontId="6" fillId="0" borderId="0" xfId="1" applyNumberFormat="1" applyFont="1" applyFill="1" applyBorder="1" applyAlignment="1">
      <alignment horizontal="center"/>
    </xf>
    <xf numFmtId="4" fontId="8" fillId="0" borderId="0" xfId="1" applyNumberFormat="1" applyFont="1" applyFill="1"/>
    <xf numFmtId="4" fontId="2" fillId="0" borderId="0" xfId="1" applyNumberFormat="1" applyFont="1" applyBorder="1"/>
    <xf numFmtId="4" fontId="2" fillId="0" borderId="0" xfId="1" applyNumberFormat="1" applyFont="1" applyFill="1"/>
    <xf numFmtId="4" fontId="12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1" fillId="6" borderId="6" xfId="1" applyNumberFormat="1" applyFont="1" applyFill="1" applyBorder="1" applyAlignment="1"/>
    <xf numFmtId="10" fontId="11" fillId="6" borderId="6" xfId="3" applyNumberFormat="1" applyFont="1" applyFill="1" applyBorder="1" applyAlignment="1">
      <alignment horizontal="center"/>
    </xf>
    <xf numFmtId="4" fontId="11" fillId="6" borderId="6" xfId="1" applyNumberFormat="1" applyFont="1" applyFill="1" applyBorder="1" applyAlignment="1">
      <alignment horizontal="center"/>
    </xf>
    <xf numFmtId="4" fontId="11" fillId="6" borderId="6" xfId="1" applyNumberFormat="1" applyFont="1" applyFill="1" applyBorder="1"/>
    <xf numFmtId="4" fontId="10" fillId="0" borderId="3" xfId="1" applyNumberFormat="1" applyFont="1" applyFill="1" applyBorder="1"/>
    <xf numFmtId="4" fontId="10" fillId="0" borderId="3" xfId="1" applyNumberFormat="1" applyFont="1" applyBorder="1" applyAlignment="1"/>
    <xf numFmtId="4" fontId="10" fillId="0" borderId="3" xfId="0" applyNumberFormat="1" applyFont="1" applyBorder="1" applyAlignment="1"/>
    <xf numFmtId="14" fontId="10" fillId="0" borderId="3" xfId="1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wrapText="1"/>
    </xf>
    <xf numFmtId="4" fontId="10" fillId="0" borderId="5" xfId="1" applyNumberFormat="1" applyFont="1" applyFill="1" applyBorder="1"/>
    <xf numFmtId="4" fontId="10" fillId="0" borderId="5" xfId="1" applyNumberFormat="1" applyFont="1" applyBorder="1" applyAlignment="1"/>
    <xf numFmtId="4" fontId="10" fillId="0" borderId="5" xfId="0" applyNumberFormat="1" applyFont="1" applyBorder="1" applyAlignment="1"/>
    <xf numFmtId="14" fontId="10" fillId="0" borderId="5" xfId="1" applyNumberFormat="1" applyFont="1" applyBorder="1" applyAlignment="1">
      <alignment horizontal="center"/>
    </xf>
    <xf numFmtId="4" fontId="10" fillId="0" borderId="5" xfId="1" applyNumberFormat="1" applyFont="1" applyBorder="1" applyAlignment="1">
      <alignment horizontal="center" wrapText="1"/>
    </xf>
    <xf numFmtId="4" fontId="10" fillId="0" borderId="4" xfId="1" applyNumberFormat="1" applyFont="1" applyBorder="1"/>
    <xf numFmtId="4" fontId="7" fillId="0" borderId="6" xfId="1" applyNumberFormat="1" applyFont="1" applyBorder="1" applyAlignment="1">
      <alignment horizontal="center"/>
    </xf>
    <xf numFmtId="4" fontId="17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8" fillId="2" borderId="1" xfId="1" applyNumberFormat="1" applyFont="1" applyFill="1" applyBorder="1" applyAlignment="1">
      <alignment horizontal="left"/>
    </xf>
    <xf numFmtId="4" fontId="10" fillId="0" borderId="4" xfId="1" applyNumberFormat="1" applyFont="1" applyFill="1" applyBorder="1"/>
    <xf numFmtId="4" fontId="10" fillId="0" borderId="4" xfId="1" applyNumberFormat="1" applyFont="1" applyBorder="1" applyAlignment="1"/>
    <xf numFmtId="4" fontId="10" fillId="0" borderId="4" xfId="0" applyNumberFormat="1" applyFont="1" applyBorder="1" applyAlignment="1"/>
    <xf numFmtId="4" fontId="10" fillId="0" borderId="4" xfId="1" applyNumberFormat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/>
    </xf>
    <xf numFmtId="4" fontId="10" fillId="0" borderId="4" xfId="1" applyNumberFormat="1" applyFont="1" applyBorder="1" applyAlignment="1">
      <alignment horizontal="center" wrapText="1"/>
    </xf>
    <xf numFmtId="4" fontId="17" fillId="0" borderId="6" xfId="1" applyNumberFormat="1" applyFont="1" applyBorder="1" applyAlignment="1"/>
    <xf numFmtId="4" fontId="10" fillId="0" borderId="9" xfId="0" applyNumberFormat="1" applyFont="1" applyBorder="1" applyAlignment="1">
      <alignment horizontal="center"/>
    </xf>
    <xf numFmtId="4" fontId="10" fillId="0" borderId="4" xfId="0" applyNumberFormat="1" applyFont="1" applyBorder="1"/>
    <xf numFmtId="4" fontId="10" fillId="0" borderId="4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/>
    </xf>
    <xf numFmtId="4" fontId="17" fillId="0" borderId="6" xfId="0" applyNumberFormat="1" applyFont="1" applyBorder="1"/>
    <xf numFmtId="4" fontId="17" fillId="0" borderId="6" xfId="0" applyNumberFormat="1" applyFont="1" applyBorder="1" applyAlignment="1">
      <alignment horizontal="center"/>
    </xf>
    <xf numFmtId="4" fontId="10" fillId="0" borderId="6" xfId="0" applyNumberFormat="1" applyFont="1" applyBorder="1"/>
    <xf numFmtId="4" fontId="10" fillId="0" borderId="6" xfId="0" applyNumberFormat="1" applyFont="1" applyFill="1" applyBorder="1"/>
    <xf numFmtId="10" fontId="10" fillId="0" borderId="6" xfId="3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 vertical="center"/>
    </xf>
    <xf numFmtId="4" fontId="17" fillId="0" borderId="0" xfId="0" applyNumberFormat="1" applyFont="1" applyBorder="1"/>
    <xf numFmtId="4" fontId="17" fillId="0" borderId="0" xfId="0" applyNumberFormat="1" applyFont="1" applyBorder="1" applyAlignment="1">
      <alignment horizontal="center"/>
    </xf>
    <xf numFmtId="4" fontId="9" fillId="3" borderId="0" xfId="0" applyNumberFormat="1" applyFont="1" applyFill="1" applyBorder="1" applyAlignment="1">
      <alignment horizontal="center"/>
    </xf>
    <xf numFmtId="4" fontId="19" fillId="0" borderId="4" xfId="0" applyNumberFormat="1" applyFont="1" applyBorder="1"/>
    <xf numFmtId="4" fontId="10" fillId="0" borderId="6" xfId="1" applyNumberFormat="1" applyFont="1" applyBorder="1" applyAlignment="1">
      <alignment horizontal="center" vertical="center"/>
    </xf>
    <xf numFmtId="4" fontId="2" fillId="0" borderId="0" xfId="0" applyNumberFormat="1" applyFont="1"/>
    <xf numFmtId="164" fontId="10" fillId="0" borderId="5" xfId="4" applyNumberFormat="1" applyFont="1" applyBorder="1" applyAlignment="1">
      <alignment horizontal="center" vertical="center"/>
    </xf>
    <xf numFmtId="10" fontId="10" fillId="0" borderId="5" xfId="4" applyNumberFormat="1" applyFont="1" applyBorder="1" applyAlignment="1">
      <alignment horizontal="center" vertical="center"/>
    </xf>
    <xf numFmtId="4" fontId="10" fillId="0" borderId="3" xfId="0" applyNumberFormat="1" applyFont="1" applyFill="1" applyBorder="1" applyAlignment="1">
      <alignment vertical="center"/>
    </xf>
    <xf numFmtId="4" fontId="10" fillId="0" borderId="0" xfId="1" applyNumberFormat="1" applyFont="1" applyFill="1"/>
    <xf numFmtId="0" fontId="14" fillId="0" borderId="0" xfId="0" applyFont="1"/>
    <xf numFmtId="4" fontId="7" fillId="0" borderId="0" xfId="1" applyNumberFormat="1" applyFont="1" applyBorder="1" applyAlignment="1">
      <alignment horizontal="center"/>
    </xf>
    <xf numFmtId="4" fontId="20" fillId="0" borderId="0" xfId="1" applyNumberFormat="1" applyFont="1" applyBorder="1" applyAlignment="1"/>
    <xf numFmtId="10" fontId="20" fillId="0" borderId="0" xfId="3" applyNumberFormat="1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4" fontId="10" fillId="0" borderId="0" xfId="1" applyNumberFormat="1" applyFont="1" applyBorder="1"/>
    <xf numFmtId="0" fontId="21" fillId="0" borderId="1" xfId="1" applyFont="1" applyBorder="1"/>
    <xf numFmtId="0" fontId="21" fillId="0" borderId="10" xfId="1" applyFont="1" applyBorder="1" applyAlignment="1"/>
    <xf numFmtId="0" fontId="21" fillId="0" borderId="10" xfId="1" applyFont="1" applyBorder="1" applyAlignment="1">
      <alignment horizontal="center"/>
    </xf>
    <xf numFmtId="4" fontId="10" fillId="0" borderId="10" xfId="1" applyNumberFormat="1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4" fontId="17" fillId="6" borderId="6" xfId="1" applyNumberFormat="1" applyFont="1" applyFill="1" applyBorder="1" applyAlignment="1"/>
    <xf numFmtId="10" fontId="17" fillId="6" borderId="6" xfId="3" applyNumberFormat="1" applyFont="1" applyFill="1" applyBorder="1" applyAlignment="1">
      <alignment horizontal="center"/>
    </xf>
    <xf numFmtId="4" fontId="17" fillId="6" borderId="6" xfId="1" applyNumberFormat="1" applyFont="1" applyFill="1" applyBorder="1" applyAlignment="1">
      <alignment horizontal="center"/>
    </xf>
    <xf numFmtId="4" fontId="17" fillId="6" borderId="6" xfId="1" applyNumberFormat="1" applyFont="1" applyFill="1" applyBorder="1"/>
    <xf numFmtId="4" fontId="10" fillId="0" borderId="3" xfId="0" applyNumberFormat="1" applyFont="1" applyFill="1" applyBorder="1" applyAlignment="1">
      <alignment horizont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0" fillId="0" borderId="5" xfId="1" applyNumberFormat="1" applyFont="1" applyFill="1" applyBorder="1" applyAlignment="1">
      <alignment vertical="center" wrapText="1"/>
    </xf>
    <xf numFmtId="164" fontId="10" fillId="0" borderId="3" xfId="4" applyNumberFormat="1" applyFont="1" applyBorder="1" applyAlignment="1">
      <alignment horizontal="center" vertical="center"/>
    </xf>
    <xf numFmtId="164" fontId="10" fillId="0" borderId="4" xfId="4" applyNumberFormat="1" applyFont="1" applyBorder="1" applyAlignment="1">
      <alignment horizontal="center" vertical="center"/>
    </xf>
    <xf numFmtId="4" fontId="10" fillId="0" borderId="3" xfId="0" applyNumberFormat="1" applyFont="1" applyFill="1" applyBorder="1" applyAlignment="1"/>
    <xf numFmtId="14" fontId="10" fillId="0" borderId="3" xfId="1" applyNumberFormat="1" applyFont="1" applyFill="1" applyBorder="1" applyAlignment="1">
      <alignment horizontal="center"/>
    </xf>
    <xf numFmtId="0" fontId="14" fillId="0" borderId="0" xfId="0" applyFont="1" applyFill="1"/>
    <xf numFmtId="4" fontId="10" fillId="0" borderId="5" xfId="0" applyNumberFormat="1" applyFont="1" applyFill="1" applyBorder="1" applyAlignment="1"/>
    <xf numFmtId="4" fontId="10" fillId="0" borderId="5" xfId="0" applyNumberFormat="1" applyFont="1" applyFill="1" applyBorder="1" applyAlignment="1">
      <alignment horizontal="center"/>
    </xf>
    <xf numFmtId="14" fontId="10" fillId="0" borderId="5" xfId="1" applyNumberFormat="1" applyFont="1" applyFill="1" applyBorder="1" applyAlignment="1">
      <alignment horizontal="center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right" vertical="center"/>
    </xf>
    <xf numFmtId="4" fontId="10" fillId="0" borderId="5" xfId="1" applyNumberFormat="1" applyFont="1" applyBorder="1" applyAlignment="1">
      <alignment horizontal="right" vertical="center"/>
    </xf>
    <xf numFmtId="164" fontId="10" fillId="0" borderId="3" xfId="4" applyNumberFormat="1" applyFont="1" applyBorder="1" applyAlignment="1">
      <alignment horizontal="center" vertical="center"/>
    </xf>
    <xf numFmtId="164" fontId="10" fillId="0" borderId="5" xfId="4" applyNumberFormat="1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center" vertical="center" wrapText="1"/>
    </xf>
    <xf numFmtId="4" fontId="16" fillId="5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1" xr:uid="{00000000-0005-0000-0000-000001000000}"/>
    <cellStyle name="Porcentaje" xfId="4" builtinId="5"/>
    <cellStyle name="Porcentaje 2" xfId="3" xr:uid="{00000000-0005-0000-0000-000003000000}"/>
    <cellStyle name="Porcentaje 2 2" xfId="5" xr:uid="{00000000-0005-0000-0000-000004000000}"/>
    <cellStyle name="Porcentaje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17245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1524000</xdr:colOff>
      <xdr:row>1</xdr:row>
      <xdr:rowOff>180975</xdr:rowOff>
    </xdr:from>
    <xdr:to>
      <xdr:col>0</xdr:col>
      <xdr:colOff>3685442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475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9"/>
  <sheetViews>
    <sheetView tabSelected="1" zoomScaleNormal="100" workbookViewId="0">
      <selection activeCell="C47" sqref="C47"/>
    </sheetView>
  </sheetViews>
  <sheetFormatPr baseColWidth="10" defaultRowHeight="15" x14ac:dyDescent="0.25"/>
  <cols>
    <col min="1" max="1" width="68.7109375" customWidth="1"/>
    <col min="2" max="2" width="19.7109375" customWidth="1"/>
    <col min="3" max="3" width="20.85546875" customWidth="1"/>
    <col min="4" max="4" width="19.85546875" style="22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20"/>
      <c r="E2" s="7"/>
      <c r="F2" s="7"/>
      <c r="G2" s="7"/>
    </row>
    <row r="4" spans="1:7" x14ac:dyDescent="0.25">
      <c r="A4" s="7"/>
      <c r="B4" s="7"/>
      <c r="C4" s="7"/>
      <c r="D4" s="20"/>
      <c r="E4" s="7"/>
      <c r="F4" s="11"/>
      <c r="G4" s="11"/>
    </row>
    <row r="5" spans="1:7" x14ac:dyDescent="0.25">
      <c r="A5" s="7"/>
      <c r="B5" s="7"/>
      <c r="C5" s="7"/>
      <c r="D5" s="20"/>
      <c r="E5" s="7"/>
      <c r="F5" s="11"/>
      <c r="G5" s="11"/>
    </row>
    <row r="6" spans="1:7" x14ac:dyDescent="0.25">
      <c r="A6" s="7"/>
      <c r="B6" s="7"/>
      <c r="C6" s="7"/>
      <c r="D6" s="20"/>
      <c r="E6" s="7"/>
      <c r="F6" s="11"/>
      <c r="G6" s="11"/>
    </row>
    <row r="7" spans="1:7" ht="25.5" x14ac:dyDescent="0.35">
      <c r="A7" s="7"/>
      <c r="B7" s="7"/>
      <c r="C7" s="7"/>
      <c r="D7" s="20"/>
      <c r="E7" s="7"/>
      <c r="F7" s="12"/>
      <c r="G7" s="11"/>
    </row>
    <row r="8" spans="1:7" x14ac:dyDescent="0.25">
      <c r="A8" s="7"/>
      <c r="B8" s="7"/>
      <c r="C8" s="7"/>
      <c r="D8" s="20"/>
      <c r="E8" s="7"/>
      <c r="F8" s="11"/>
      <c r="G8" s="11"/>
    </row>
    <row r="9" spans="1:7" ht="19.5" x14ac:dyDescent="0.25">
      <c r="A9" s="99" t="s">
        <v>9</v>
      </c>
      <c r="B9" s="100"/>
      <c r="C9" s="100"/>
      <c r="D9" s="100"/>
      <c r="E9" s="100"/>
      <c r="F9" s="43" t="s">
        <v>49</v>
      </c>
      <c r="G9" s="1"/>
    </row>
    <row r="10" spans="1:7" x14ac:dyDescent="0.25">
      <c r="A10" s="10"/>
      <c r="B10" s="4"/>
      <c r="C10" s="4"/>
      <c r="D10" s="13"/>
      <c r="E10" s="10"/>
      <c r="F10" s="10"/>
      <c r="G10" s="10"/>
    </row>
    <row r="11" spans="1:7" x14ac:dyDescent="0.25">
      <c r="A11" s="101" t="s">
        <v>29</v>
      </c>
      <c r="B11" s="101" t="s">
        <v>30</v>
      </c>
      <c r="C11" s="101" t="s">
        <v>31</v>
      </c>
      <c r="D11" s="101" t="s">
        <v>32</v>
      </c>
      <c r="E11" s="101" t="s">
        <v>33</v>
      </c>
      <c r="F11" s="101" t="s">
        <v>34</v>
      </c>
      <c r="G11" s="101" t="s">
        <v>35</v>
      </c>
    </row>
    <row r="12" spans="1:7" ht="42" customHeight="1" x14ac:dyDescent="0.25">
      <c r="A12" s="102"/>
      <c r="B12" s="102"/>
      <c r="C12" s="102"/>
      <c r="D12" s="102"/>
      <c r="E12" s="102"/>
      <c r="F12" s="102"/>
      <c r="G12" s="102"/>
    </row>
    <row r="13" spans="1:7" ht="15.75" x14ac:dyDescent="0.25">
      <c r="A13" s="8"/>
      <c r="B13" s="8"/>
      <c r="C13" s="8"/>
      <c r="D13" s="8"/>
      <c r="E13" s="8"/>
      <c r="F13" s="8"/>
      <c r="G13" s="9"/>
    </row>
    <row r="14" spans="1:7" s="71" customFormat="1" x14ac:dyDescent="0.25">
      <c r="A14" s="6" t="s">
        <v>11</v>
      </c>
      <c r="B14" s="2"/>
      <c r="C14" s="2"/>
      <c r="D14" s="2"/>
      <c r="E14" s="2"/>
      <c r="F14" s="2"/>
      <c r="G14" s="70"/>
    </row>
    <row r="15" spans="1:7" s="71" customFormat="1" x14ac:dyDescent="0.25">
      <c r="A15" s="6" t="s">
        <v>10</v>
      </c>
      <c r="B15" s="2"/>
      <c r="C15" s="2"/>
      <c r="D15" s="2"/>
      <c r="E15" s="2"/>
      <c r="F15" s="2"/>
      <c r="G15" s="3"/>
    </row>
    <row r="16" spans="1:7" s="71" customFormat="1" x14ac:dyDescent="0.25">
      <c r="A16" s="38" t="s">
        <v>20</v>
      </c>
      <c r="B16" s="103">
        <v>50000000</v>
      </c>
      <c r="C16" s="103">
        <v>50000000</v>
      </c>
      <c r="D16" s="105">
        <v>4.3229999999999998E-2</v>
      </c>
      <c r="E16" s="107">
        <v>39812</v>
      </c>
      <c r="F16" s="107">
        <v>45289</v>
      </c>
      <c r="G16" s="109" t="s">
        <v>48</v>
      </c>
    </row>
    <row r="17" spans="1:7" s="71" customFormat="1" x14ac:dyDescent="0.25">
      <c r="A17" s="38" t="s">
        <v>0</v>
      </c>
      <c r="B17" s="104"/>
      <c r="C17" s="104"/>
      <c r="D17" s="106"/>
      <c r="E17" s="108"/>
      <c r="F17" s="108"/>
      <c r="G17" s="110"/>
    </row>
    <row r="18" spans="1:7" s="71" customFormat="1" ht="20.100000000000001" customHeight="1" x14ac:dyDescent="0.25">
      <c r="A18" s="39" t="s">
        <v>14</v>
      </c>
      <c r="B18" s="40">
        <v>50000000</v>
      </c>
      <c r="C18" s="40">
        <v>50000000</v>
      </c>
      <c r="D18" s="41"/>
      <c r="E18" s="41"/>
      <c r="F18" s="41"/>
      <c r="G18" s="42"/>
    </row>
    <row r="19" spans="1:7" s="71" customFormat="1" x14ac:dyDescent="0.25">
      <c r="A19" s="72"/>
      <c r="B19" s="73"/>
      <c r="C19" s="73"/>
      <c r="D19" s="74"/>
      <c r="E19" s="75"/>
      <c r="F19" s="75"/>
      <c r="G19" s="76"/>
    </row>
    <row r="20" spans="1:7" s="71" customFormat="1" x14ac:dyDescent="0.25">
      <c r="A20" s="6" t="s">
        <v>12</v>
      </c>
      <c r="B20" s="73"/>
      <c r="C20" s="73"/>
      <c r="D20" s="74"/>
      <c r="E20" s="75"/>
      <c r="F20" s="75"/>
      <c r="G20" s="76"/>
    </row>
    <row r="21" spans="1:7" s="71" customFormat="1" x14ac:dyDescent="0.25">
      <c r="A21" s="6" t="s">
        <v>1</v>
      </c>
      <c r="B21" s="5"/>
      <c r="C21" s="5"/>
      <c r="D21" s="21"/>
      <c r="E21" s="2"/>
      <c r="F21" s="2"/>
      <c r="G21" s="2"/>
    </row>
    <row r="22" spans="1:7" s="71" customFormat="1" ht="20.100000000000001" customHeight="1" x14ac:dyDescent="0.25">
      <c r="A22" s="28" t="s">
        <v>15</v>
      </c>
      <c r="B22" s="29">
        <v>48000000</v>
      </c>
      <c r="C22" s="30">
        <v>1500000</v>
      </c>
      <c r="D22" s="88" t="s">
        <v>50</v>
      </c>
      <c r="E22" s="31">
        <v>40268</v>
      </c>
      <c r="F22" s="31">
        <v>44651</v>
      </c>
      <c r="G22" s="32" t="s">
        <v>17</v>
      </c>
    </row>
    <row r="23" spans="1:7" s="71" customFormat="1" ht="20.100000000000001" customHeight="1" x14ac:dyDescent="0.25">
      <c r="A23" s="33" t="s">
        <v>2</v>
      </c>
      <c r="B23" s="34">
        <v>23500000</v>
      </c>
      <c r="C23" s="35">
        <v>2937500</v>
      </c>
      <c r="D23" s="89" t="s">
        <v>51</v>
      </c>
      <c r="E23" s="36">
        <v>40541</v>
      </c>
      <c r="F23" s="36">
        <v>44924</v>
      </c>
      <c r="G23" s="37" t="s">
        <v>17</v>
      </c>
    </row>
    <row r="24" spans="1:7" s="71" customFormat="1" ht="20.100000000000001" customHeight="1" x14ac:dyDescent="0.25">
      <c r="A24" s="44" t="s">
        <v>4</v>
      </c>
      <c r="B24" s="45">
        <v>16200000</v>
      </c>
      <c r="C24" s="46">
        <v>8100000</v>
      </c>
      <c r="D24" s="47" t="s">
        <v>52</v>
      </c>
      <c r="E24" s="48">
        <v>40862</v>
      </c>
      <c r="F24" s="48">
        <v>46341</v>
      </c>
      <c r="G24" s="49" t="s">
        <v>19</v>
      </c>
    </row>
    <row r="25" spans="1:7" s="71" customFormat="1" ht="20.100000000000001" customHeight="1" x14ac:dyDescent="0.25">
      <c r="A25" s="44" t="s">
        <v>5</v>
      </c>
      <c r="B25" s="45">
        <v>16200000</v>
      </c>
      <c r="C25" s="46">
        <v>11340000</v>
      </c>
      <c r="D25" s="47" t="s">
        <v>52</v>
      </c>
      <c r="E25" s="48">
        <v>40862</v>
      </c>
      <c r="F25" s="48">
        <v>47072</v>
      </c>
      <c r="G25" s="49" t="s">
        <v>19</v>
      </c>
    </row>
    <row r="26" spans="1:7" s="71" customFormat="1" ht="20.100000000000001" customHeight="1" x14ac:dyDescent="0.25">
      <c r="A26" s="44" t="s">
        <v>3</v>
      </c>
      <c r="B26" s="45">
        <v>16200000</v>
      </c>
      <c r="C26" s="46">
        <v>8100000</v>
      </c>
      <c r="D26" s="47" t="s">
        <v>52</v>
      </c>
      <c r="E26" s="48">
        <v>40862</v>
      </c>
      <c r="F26" s="48">
        <v>46387</v>
      </c>
      <c r="G26" s="49" t="s">
        <v>19</v>
      </c>
    </row>
    <row r="27" spans="1:7" s="71" customFormat="1" ht="20.100000000000001" customHeight="1" x14ac:dyDescent="0.25">
      <c r="A27" s="28" t="s">
        <v>36</v>
      </c>
      <c r="B27" s="29">
        <v>92000000</v>
      </c>
      <c r="C27" s="30">
        <v>5750000</v>
      </c>
      <c r="D27" s="88" t="s">
        <v>53</v>
      </c>
      <c r="E27" s="31">
        <v>41026</v>
      </c>
      <c r="F27" s="31">
        <v>44727</v>
      </c>
      <c r="G27" s="32" t="s">
        <v>17</v>
      </c>
    </row>
    <row r="28" spans="1:7" s="71" customFormat="1" ht="20.100000000000001" customHeight="1" x14ac:dyDescent="0.25">
      <c r="A28" s="33" t="s">
        <v>6</v>
      </c>
      <c r="B28" s="34">
        <v>26000000</v>
      </c>
      <c r="C28" s="35">
        <v>17875000</v>
      </c>
      <c r="D28" s="67">
        <v>1.065E-2</v>
      </c>
      <c r="E28" s="36">
        <v>41261</v>
      </c>
      <c r="F28" s="36">
        <v>48566</v>
      </c>
      <c r="G28" s="37" t="s">
        <v>24</v>
      </c>
    </row>
    <row r="29" spans="1:7" s="71" customFormat="1" ht="20.100000000000001" customHeight="1" x14ac:dyDescent="0.25">
      <c r="A29" s="28" t="s">
        <v>36</v>
      </c>
      <c r="B29" s="29">
        <v>68000000</v>
      </c>
      <c r="C29" s="30">
        <v>12750000</v>
      </c>
      <c r="D29" s="88" t="s">
        <v>52</v>
      </c>
      <c r="E29" s="31">
        <v>41430</v>
      </c>
      <c r="F29" s="31">
        <v>45092</v>
      </c>
      <c r="G29" s="32" t="s">
        <v>17</v>
      </c>
    </row>
    <row r="30" spans="1:7" s="71" customFormat="1" ht="20.100000000000001" customHeight="1" x14ac:dyDescent="0.25">
      <c r="A30" s="28" t="s">
        <v>7</v>
      </c>
      <c r="B30" s="29">
        <v>22500000</v>
      </c>
      <c r="C30" s="69">
        <v>11250000</v>
      </c>
      <c r="D30" s="88" t="s">
        <v>54</v>
      </c>
      <c r="E30" s="31">
        <v>41781</v>
      </c>
      <c r="F30" s="31">
        <v>46164</v>
      </c>
      <c r="G30" s="32" t="s">
        <v>18</v>
      </c>
    </row>
    <row r="31" spans="1:7" s="71" customFormat="1" ht="20.100000000000001" customHeight="1" x14ac:dyDescent="0.25">
      <c r="A31" s="44" t="s">
        <v>8</v>
      </c>
      <c r="B31" s="45">
        <v>22500000</v>
      </c>
      <c r="C31" s="45">
        <v>11250000</v>
      </c>
      <c r="D31" s="47" t="s">
        <v>55</v>
      </c>
      <c r="E31" s="48">
        <v>41781</v>
      </c>
      <c r="F31" s="48">
        <v>46164</v>
      </c>
      <c r="G31" s="49" t="s">
        <v>18</v>
      </c>
    </row>
    <row r="32" spans="1:7" s="71" customFormat="1" ht="20.100000000000001" customHeight="1" x14ac:dyDescent="0.25">
      <c r="A32" s="33" t="s">
        <v>6</v>
      </c>
      <c r="B32" s="34">
        <v>14800000</v>
      </c>
      <c r="C32" s="35">
        <v>12025000</v>
      </c>
      <c r="D32" s="67">
        <v>1.311E-2</v>
      </c>
      <c r="E32" s="36">
        <v>41850</v>
      </c>
      <c r="F32" s="36">
        <v>49155</v>
      </c>
      <c r="G32" s="37" t="s">
        <v>24</v>
      </c>
    </row>
    <row r="33" spans="1:7" s="71" customFormat="1" ht="20.100000000000001" customHeight="1" x14ac:dyDescent="0.25">
      <c r="A33" s="28" t="s">
        <v>6</v>
      </c>
      <c r="B33" s="29">
        <v>19200000</v>
      </c>
      <c r="C33" s="30">
        <v>16800000</v>
      </c>
      <c r="D33" s="91">
        <v>4.8999999999999998E-4</v>
      </c>
      <c r="E33" s="31">
        <v>42292</v>
      </c>
      <c r="F33" s="31">
        <v>49597</v>
      </c>
      <c r="G33" s="32" t="s">
        <v>24</v>
      </c>
    </row>
    <row r="34" spans="1:7" s="71" customFormat="1" ht="20.100000000000001" customHeight="1" x14ac:dyDescent="0.25">
      <c r="A34" s="33" t="s">
        <v>36</v>
      </c>
      <c r="B34" s="34">
        <v>33000000</v>
      </c>
      <c r="C34" s="35">
        <v>18857142.84</v>
      </c>
      <c r="D34" s="68">
        <v>1.6500000000000001E-2</v>
      </c>
      <c r="E34" s="36">
        <v>42321</v>
      </c>
      <c r="F34" s="36">
        <v>45974</v>
      </c>
      <c r="G34" s="37" t="s">
        <v>16</v>
      </c>
    </row>
    <row r="35" spans="1:7" s="71" customFormat="1" ht="20.100000000000001" customHeight="1" x14ac:dyDescent="0.25">
      <c r="A35" s="33" t="s">
        <v>42</v>
      </c>
      <c r="B35" s="34">
        <v>39500000</v>
      </c>
      <c r="C35" s="35">
        <v>25392857.100000001</v>
      </c>
      <c r="D35" s="67">
        <v>1.189E-2</v>
      </c>
      <c r="E35" s="36">
        <v>42535</v>
      </c>
      <c r="F35" s="36">
        <v>46188</v>
      </c>
      <c r="G35" s="37" t="s">
        <v>16</v>
      </c>
    </row>
    <row r="36" spans="1:7" s="71" customFormat="1" ht="20.100000000000001" customHeight="1" x14ac:dyDescent="0.25">
      <c r="A36" s="28" t="s">
        <v>42</v>
      </c>
      <c r="B36" s="29">
        <v>53000000</v>
      </c>
      <c r="C36" s="30">
        <v>37541666.759999998</v>
      </c>
      <c r="D36" s="67">
        <v>1.5640000000000001E-2</v>
      </c>
      <c r="E36" s="31">
        <v>42809</v>
      </c>
      <c r="F36" s="31">
        <v>46461</v>
      </c>
      <c r="G36" s="32" t="s">
        <v>44</v>
      </c>
    </row>
    <row r="37" spans="1:7" s="71" customFormat="1" ht="20.100000000000001" customHeight="1" x14ac:dyDescent="0.25">
      <c r="A37" s="28" t="s">
        <v>42</v>
      </c>
      <c r="B37" s="29">
        <v>55000000</v>
      </c>
      <c r="C37" s="30">
        <v>50416666.75</v>
      </c>
      <c r="D37" s="68">
        <v>9.4999999999999998E-3</v>
      </c>
      <c r="E37" s="31">
        <v>43278</v>
      </c>
      <c r="F37" s="31">
        <v>46919</v>
      </c>
      <c r="G37" s="32" t="s">
        <v>44</v>
      </c>
    </row>
    <row r="38" spans="1:7" s="71" customFormat="1" ht="20.100000000000001" customHeight="1" x14ac:dyDescent="0.25">
      <c r="A38" s="28" t="s">
        <v>42</v>
      </c>
      <c r="B38" s="29">
        <v>55000000</v>
      </c>
      <c r="C38" s="30">
        <v>55000000</v>
      </c>
      <c r="D38" s="67">
        <v>9.5899999999999996E-3</v>
      </c>
      <c r="E38" s="31">
        <v>43524</v>
      </c>
      <c r="F38" s="31">
        <v>47192</v>
      </c>
      <c r="G38" s="32" t="s">
        <v>44</v>
      </c>
    </row>
    <row r="39" spans="1:7" s="71" customFormat="1" ht="20.100000000000001" customHeight="1" x14ac:dyDescent="0.25">
      <c r="A39" s="28" t="s">
        <v>42</v>
      </c>
      <c r="B39" s="29">
        <v>72000000</v>
      </c>
      <c r="C39" s="30">
        <v>72000000</v>
      </c>
      <c r="D39" s="67">
        <v>0.01</v>
      </c>
      <c r="E39" s="31">
        <v>44008</v>
      </c>
      <c r="F39" s="31">
        <v>47649</v>
      </c>
      <c r="G39" s="32" t="s">
        <v>44</v>
      </c>
    </row>
    <row r="40" spans="1:7" s="71" customFormat="1" ht="20.100000000000001" customHeight="1" x14ac:dyDescent="0.25">
      <c r="A40" s="28" t="s">
        <v>47</v>
      </c>
      <c r="B40" s="29">
        <v>9750000</v>
      </c>
      <c r="C40" s="30">
        <v>9750000</v>
      </c>
      <c r="D40" s="67">
        <v>0</v>
      </c>
      <c r="E40" s="31">
        <v>44160</v>
      </c>
      <c r="F40" s="31">
        <v>45337</v>
      </c>
      <c r="G40" s="32" t="s">
        <v>48</v>
      </c>
    </row>
    <row r="41" spans="1:7" s="81" customFormat="1" ht="20.100000000000001" customHeight="1" x14ac:dyDescent="0.25">
      <c r="A41" s="28" t="s">
        <v>36</v>
      </c>
      <c r="B41" s="29">
        <v>53400000</v>
      </c>
      <c r="C41" s="30">
        <v>53400000</v>
      </c>
      <c r="D41" s="92">
        <v>7.6E-3</v>
      </c>
      <c r="E41" s="31">
        <v>44362</v>
      </c>
      <c r="F41" s="31">
        <v>49475</v>
      </c>
      <c r="G41" s="32" t="s">
        <v>18</v>
      </c>
    </row>
    <row r="42" spans="1:7" s="71" customFormat="1" ht="20.100000000000001" customHeight="1" x14ac:dyDescent="0.25">
      <c r="A42" s="44" t="s">
        <v>36</v>
      </c>
      <c r="B42" s="45">
        <v>53400000</v>
      </c>
      <c r="C42" s="46">
        <v>53400000</v>
      </c>
      <c r="D42" s="47" t="s">
        <v>56</v>
      </c>
      <c r="E42" s="48">
        <v>44362</v>
      </c>
      <c r="F42" s="48">
        <v>49475</v>
      </c>
      <c r="G42" s="37" t="s">
        <v>18</v>
      </c>
    </row>
    <row r="43" spans="1:7" s="71" customFormat="1" ht="20.100000000000001" customHeight="1" x14ac:dyDescent="0.25">
      <c r="A43" s="39" t="s">
        <v>14</v>
      </c>
      <c r="B43" s="50">
        <f>SUM(B22:B42)</f>
        <v>809150000</v>
      </c>
      <c r="C43" s="50">
        <f>SUM(C22:C42)</f>
        <v>495435833.44999999</v>
      </c>
      <c r="D43" s="39"/>
      <c r="E43" s="39"/>
      <c r="F43" s="39"/>
      <c r="G43" s="32"/>
    </row>
    <row r="44" spans="1:7" s="71" customFormat="1" x14ac:dyDescent="0.25">
      <c r="A44" s="77"/>
      <c r="B44" s="78"/>
      <c r="C44" s="2"/>
      <c r="D44" s="79"/>
      <c r="E44" s="79"/>
      <c r="F44" s="79"/>
      <c r="G44" s="80"/>
    </row>
    <row r="45" spans="1:7" s="71" customFormat="1" ht="15.75" customHeight="1" x14ac:dyDescent="0.25">
      <c r="A45" s="6" t="s">
        <v>45</v>
      </c>
      <c r="D45" s="2"/>
      <c r="E45" s="2"/>
      <c r="F45" s="2"/>
      <c r="G45" s="3"/>
    </row>
    <row r="46" spans="1:7" s="71" customFormat="1" x14ac:dyDescent="0.25">
      <c r="A46" s="6" t="s">
        <v>46</v>
      </c>
      <c r="B46" s="81"/>
      <c r="C46" s="81"/>
      <c r="D46" s="2"/>
      <c r="E46" s="2"/>
      <c r="F46" s="2"/>
      <c r="G46" s="3"/>
    </row>
    <row r="47" spans="1:7" s="95" customFormat="1" ht="20.100000000000001" customHeight="1" x14ac:dyDescent="0.25">
      <c r="A47" s="28" t="s">
        <v>43</v>
      </c>
      <c r="B47" s="93">
        <v>500000</v>
      </c>
      <c r="C47" s="93"/>
      <c r="D47" s="87">
        <v>0</v>
      </c>
      <c r="E47" s="94">
        <v>44218</v>
      </c>
      <c r="F47" s="94">
        <v>44583</v>
      </c>
      <c r="G47" s="28"/>
    </row>
    <row r="48" spans="1:7" s="95" customFormat="1" ht="20.100000000000001" customHeight="1" x14ac:dyDescent="0.25">
      <c r="A48" s="90" t="s">
        <v>7</v>
      </c>
      <c r="B48" s="96">
        <v>500000</v>
      </c>
      <c r="C48" s="96"/>
      <c r="D48" s="97" t="s">
        <v>58</v>
      </c>
      <c r="E48" s="98">
        <v>44211</v>
      </c>
      <c r="F48" s="98">
        <v>44576</v>
      </c>
      <c r="G48" s="90"/>
    </row>
    <row r="49" spans="1:8" s="71" customFormat="1" ht="20.100000000000001" customHeight="1" x14ac:dyDescent="0.25">
      <c r="A49" s="39" t="s">
        <v>14</v>
      </c>
      <c r="B49" s="40">
        <f>SUM(B47:B48)</f>
        <v>1000000</v>
      </c>
      <c r="C49" s="40">
        <f>SUM(C47:C48)</f>
        <v>0</v>
      </c>
      <c r="D49" s="41"/>
      <c r="E49" s="41"/>
      <c r="F49" s="41"/>
      <c r="G49" s="42"/>
    </row>
    <row r="50" spans="1:8" s="71" customFormat="1" x14ac:dyDescent="0.25">
      <c r="D50" s="82"/>
    </row>
    <row r="51" spans="1:8" s="71" customFormat="1" x14ac:dyDescent="0.25">
      <c r="A51" s="113" t="s">
        <v>27</v>
      </c>
      <c r="D51" s="82"/>
    </row>
    <row r="52" spans="1:8" s="71" customFormat="1" ht="20.100000000000001" customHeight="1" x14ac:dyDescent="0.25">
      <c r="A52" s="114" t="s">
        <v>21</v>
      </c>
      <c r="B52" s="83"/>
      <c r="C52" s="83">
        <f>+C18+C43+C49</f>
        <v>545435833.45000005</v>
      </c>
      <c r="D52" s="84"/>
      <c r="E52" s="85"/>
      <c r="F52" s="85"/>
      <c r="G52" s="86"/>
    </row>
    <row r="53" spans="1:8" s="71" customFormat="1" x14ac:dyDescent="0.25">
      <c r="D53" s="82"/>
    </row>
    <row r="54" spans="1:8" s="71" customFormat="1" x14ac:dyDescent="0.25">
      <c r="D54" s="82"/>
    </row>
    <row r="55" spans="1:8" s="71" customFormat="1" x14ac:dyDescent="0.25">
      <c r="A55" s="63" t="s">
        <v>22</v>
      </c>
      <c r="D55" s="82"/>
    </row>
    <row r="56" spans="1:8" s="71" customFormat="1" x14ac:dyDescent="0.25">
      <c r="A56" s="63" t="s">
        <v>37</v>
      </c>
      <c r="B56" s="17"/>
      <c r="C56" s="18"/>
      <c r="D56" s="19"/>
      <c r="E56" s="18"/>
      <c r="F56" s="51"/>
      <c r="G56" s="18"/>
    </row>
    <row r="57" spans="1:8" s="71" customFormat="1" ht="20.100000000000001" customHeight="1" x14ac:dyDescent="0.25">
      <c r="A57" s="64" t="s">
        <v>38</v>
      </c>
      <c r="B57" s="52">
        <v>4000000</v>
      </c>
      <c r="C57" s="52">
        <v>2235777</v>
      </c>
      <c r="D57" s="53" t="s">
        <v>57</v>
      </c>
      <c r="E57" s="54">
        <v>42132</v>
      </c>
      <c r="F57" s="54">
        <v>46515</v>
      </c>
      <c r="G57" s="49" t="s">
        <v>18</v>
      </c>
    </row>
    <row r="58" spans="1:8" s="71" customFormat="1" ht="20.100000000000001" customHeight="1" x14ac:dyDescent="0.25">
      <c r="A58" s="39" t="s">
        <v>14</v>
      </c>
      <c r="B58" s="55">
        <f>SUM(B57:B57)</f>
        <v>4000000</v>
      </c>
      <c r="C58" s="55">
        <f>SUM(C57:C57)</f>
        <v>2235777</v>
      </c>
      <c r="D58" s="56"/>
      <c r="E58" s="56"/>
      <c r="F58" s="56"/>
      <c r="G58" s="56"/>
    </row>
    <row r="59" spans="1:8" x14ac:dyDescent="0.25">
      <c r="B59" s="61"/>
      <c r="C59" s="61"/>
      <c r="D59" s="62"/>
      <c r="E59" s="62"/>
      <c r="F59" s="62"/>
      <c r="G59" s="62"/>
      <c r="H59" s="66"/>
    </row>
    <row r="60" spans="1:8" hidden="1" x14ac:dyDescent="0.25">
      <c r="A60" s="63" t="s">
        <v>23</v>
      </c>
      <c r="B60" s="61"/>
      <c r="C60" s="61"/>
      <c r="D60" s="62"/>
      <c r="E60" s="62"/>
      <c r="F60" s="62"/>
      <c r="G60" s="62"/>
      <c r="H60" s="66"/>
    </row>
    <row r="61" spans="1:8" hidden="1" x14ac:dyDescent="0.25">
      <c r="A61" s="6" t="s">
        <v>40</v>
      </c>
      <c r="B61" s="17"/>
      <c r="C61" s="18"/>
      <c r="D61" s="19"/>
      <c r="E61" s="18"/>
      <c r="F61" s="51"/>
      <c r="G61" s="18"/>
      <c r="H61" s="66"/>
    </row>
    <row r="62" spans="1:8" ht="20.100000000000001" hidden="1" customHeight="1" x14ac:dyDescent="0.25">
      <c r="A62" s="64" t="s">
        <v>39</v>
      </c>
      <c r="B62" s="57">
        <v>600000</v>
      </c>
      <c r="C62" s="58">
        <v>596610.28</v>
      </c>
      <c r="D62" s="59" t="s">
        <v>41</v>
      </c>
      <c r="E62" s="60">
        <v>41964</v>
      </c>
      <c r="F62" s="60">
        <v>42329</v>
      </c>
      <c r="G62" s="65" t="s">
        <v>13</v>
      </c>
      <c r="H62" s="66"/>
    </row>
    <row r="63" spans="1:8" ht="20.100000000000001" hidden="1" customHeight="1" x14ac:dyDescent="0.25">
      <c r="A63" s="39" t="s">
        <v>14</v>
      </c>
      <c r="B63" s="55">
        <f>SUM(B62:B62)</f>
        <v>600000</v>
      </c>
      <c r="C63" s="55">
        <f>SUM(C62:C62)</f>
        <v>596610.28</v>
      </c>
      <c r="D63" s="56"/>
      <c r="E63" s="55"/>
      <c r="F63" s="55"/>
      <c r="G63" s="89"/>
      <c r="H63" s="66"/>
    </row>
    <row r="64" spans="1:8" ht="15" customHeight="1" x14ac:dyDescent="0.25">
      <c r="A64" s="115" t="s">
        <v>28</v>
      </c>
      <c r="B64" s="23"/>
      <c r="C64" s="15"/>
      <c r="D64" s="16"/>
      <c r="E64" s="16"/>
      <c r="F64" s="16"/>
      <c r="G64" s="16"/>
      <c r="H64" s="14"/>
    </row>
    <row r="65" spans="1:8" ht="20.100000000000001" customHeight="1" x14ac:dyDescent="0.25">
      <c r="A65" s="116" t="s">
        <v>26</v>
      </c>
      <c r="B65" s="24"/>
      <c r="C65" s="24">
        <f>+C58</f>
        <v>2235777</v>
      </c>
      <c r="D65" s="25"/>
      <c r="E65" s="26"/>
      <c r="F65" s="26"/>
      <c r="G65" s="27"/>
      <c r="H65" s="14"/>
    </row>
    <row r="68" spans="1:8" ht="15.75" customHeight="1" x14ac:dyDescent="0.25">
      <c r="A68" s="117" t="s">
        <v>25</v>
      </c>
      <c r="B68" s="117"/>
      <c r="C68" s="119">
        <f>+C52+C65</f>
        <v>547671610.45000005</v>
      </c>
      <c r="D68" s="111"/>
      <c r="E68" s="111"/>
      <c r="F68" s="111"/>
      <c r="G68" s="111"/>
    </row>
    <row r="69" spans="1:8" ht="25.5" customHeight="1" x14ac:dyDescent="0.25">
      <c r="A69" s="118"/>
      <c r="B69" s="118"/>
      <c r="C69" s="120"/>
      <c r="D69" s="112"/>
      <c r="E69" s="112"/>
      <c r="F69" s="112"/>
      <c r="G69" s="112"/>
    </row>
  </sheetData>
  <mergeCells count="23">
    <mergeCell ref="E68:E69"/>
    <mergeCell ref="F68:F69"/>
    <mergeCell ref="G68:G69"/>
    <mergeCell ref="A51:A52"/>
    <mergeCell ref="A64:A65"/>
    <mergeCell ref="A68:A69"/>
    <mergeCell ref="B68:B69"/>
    <mergeCell ref="C68:C69"/>
    <mergeCell ref="D68:D69"/>
    <mergeCell ref="F11:F12"/>
    <mergeCell ref="G11:G12"/>
    <mergeCell ref="B16:B17"/>
    <mergeCell ref="C16:C17"/>
    <mergeCell ref="D16:D17"/>
    <mergeCell ref="E16:E17"/>
    <mergeCell ref="F16:F17"/>
    <mergeCell ref="G16:G17"/>
    <mergeCell ref="A9:E9"/>
    <mergeCell ref="A11:A12"/>
    <mergeCell ref="B11:B12"/>
    <mergeCell ref="C11:C12"/>
    <mergeCell ref="D11:D12"/>
    <mergeCell ref="E11:E1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31-12-2021</vt:lpstr>
      <vt:lpstr>'31-12-2021'!Área_de_impresión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cp:lastPrinted>2020-02-07T12:25:17Z</cp:lastPrinted>
  <dcterms:created xsi:type="dcterms:W3CDTF">2015-04-24T08:29:15Z</dcterms:created>
  <dcterms:modified xsi:type="dcterms:W3CDTF">2022-02-08T09:40:12Z</dcterms:modified>
</cp:coreProperties>
</file>