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3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4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5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drawings/drawing6.xml" ContentType="application/vnd.openxmlformats-officedocument.drawing+xml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drawings/drawing7.xml" ContentType="application/vnd.openxmlformats-officedocument.drawing+xml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drawings/drawing8.xml" ContentType="application/vnd.openxmlformats-officedocument.drawing+xml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drawings/drawing9.xml" ContentType="application/vnd.openxmlformats-officedocument.drawing+xml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drawings/drawing10.xml" ContentType="application/vnd.openxmlformats-officedocument.drawing+xml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drawings/drawing11.xml" ContentType="application/vnd.openxmlformats-officedocument.drawing+xml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drawings/drawing12.xml" ContentType="application/vnd.openxmlformats-officedocument.drawing+xml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Recaudacion\2020\"/>
    </mc:Choice>
  </mc:AlternateContent>
  <xr:revisionPtr revIDLastSave="0" documentId="13_ncr:1_{FA161BEF-2E46-4B57-B2CE-5580289375AC}" xr6:coauthVersionLast="44" xr6:coauthVersionMax="44" xr10:uidLastSave="{00000000-0000-0000-0000-000000000000}"/>
  <bookViews>
    <workbookView xWindow="-120" yWindow="-120" windowWidth="19440" windowHeight="15000" firstSheet="7" activeTab="11" xr2:uid="{00000000-000D-0000-FFFF-FFFF00000000}"/>
  </bookViews>
  <sheets>
    <sheet name="01-Enero" sheetId="1" r:id="rId1"/>
    <sheet name="02-Febrero" sheetId="2" r:id="rId2"/>
    <sheet name="03-Marzo" sheetId="3" r:id="rId3"/>
    <sheet name="04-Abril" sheetId="5" r:id="rId4"/>
    <sheet name="05-Mayo" sheetId="7" r:id="rId5"/>
    <sheet name="06-Junio" sheetId="9" r:id="rId6"/>
    <sheet name="07-Julio" sheetId="10" r:id="rId7"/>
    <sheet name="08-Agosto" sheetId="11" r:id="rId8"/>
    <sheet name="09-Septiembre" sheetId="12" r:id="rId9"/>
    <sheet name="10-Octubre" sheetId="13" r:id="rId10"/>
    <sheet name="11-Noviembre" sheetId="14" r:id="rId11"/>
    <sheet name="12-Diciembre" sheetId="16" r:id="rId12"/>
  </sheets>
  <definedNames>
    <definedName name="_xlnm.Print_Area" localSheetId="0">'01-Enero'!$A$1:$E$131,'01-Enero'!$G$1:$M$131</definedName>
    <definedName name="_xlnm.Print_Area" localSheetId="1">'02-Febrero'!$A$1:$E$131,'02-Febrero'!$G$1:$M$131</definedName>
    <definedName name="_xlnm.Print_Area" localSheetId="2">'03-Marzo'!$A$1:$E$131,'03-Marzo'!$G$1:$M$131</definedName>
    <definedName name="_xlnm.Print_Area" localSheetId="3">'04-Abril'!$A$1:$E$131,'04-Abril'!$G$1:$M$131</definedName>
    <definedName name="_xlnm.Print_Area" localSheetId="4">'05-Mayo'!$A$1:$E$131,'05-Mayo'!$G$1:$M$131</definedName>
    <definedName name="_xlnm.Print_Area" localSheetId="5">'06-Junio'!$A$1:$E$131,'06-Junio'!$G$1:$M$131</definedName>
    <definedName name="_xlnm.Print_Area" localSheetId="6">'07-Julio'!$A$1:$E$131,'07-Julio'!$G$1:$M$131</definedName>
    <definedName name="_xlnm.Print_Area" localSheetId="7">'08-Agosto'!$A$1:$E$131,'08-Agosto'!$G$1:$M$131</definedName>
    <definedName name="_xlnm.Print_Area" localSheetId="8">'09-Septiembre'!$A$1:$E$131,'09-Septiembre'!$G$1:$M$131</definedName>
    <definedName name="_xlnm.Print_Area" localSheetId="9">'10-Octubre'!$A$1:$E$131,'10-Octubre'!$G$1:$M$131</definedName>
    <definedName name="_xlnm.Print_Area" localSheetId="10">'11-Noviembre'!$A$1:$E$131,'11-Noviembre'!$G$1:$M$131</definedName>
    <definedName name="_xlnm.Print_Area" localSheetId="11">'12-Diciembre'!$A$1:$E$131,'12-Diciembre'!$G$1:$M$131</definedName>
    <definedName name="Area_impresion" localSheetId="0">'01-Enero'!$A$1:$E$132,'01-Enero'!$G$1:$M$132</definedName>
    <definedName name="Area_impresion" localSheetId="1">'02-Febrero'!$A$1:$E$132,'02-Febrero'!$G$1:$M$132</definedName>
    <definedName name="Area_impresion" localSheetId="2">'03-Marzo'!$A$1:$E$132,'03-Marzo'!$G$1:$M$132</definedName>
    <definedName name="Area_impresion" localSheetId="3">'04-Abril'!$A$1:$E$132,'04-Abril'!$G$1:$M$132</definedName>
    <definedName name="Area_impresion" localSheetId="4">'05-Mayo'!$A$1:$E$132,'05-Mayo'!$G$1:$M$132</definedName>
    <definedName name="Area_impresion" localSheetId="5">'06-Junio'!$A$1:$E$132,'06-Junio'!$G$1:$M$132</definedName>
    <definedName name="Area_impresion" localSheetId="7">'08-Agosto'!$A$1:$E$132,'08-Agosto'!$G$1:$M$132</definedName>
    <definedName name="Area_impresion" localSheetId="8">'09-Septiembre'!$A$1:$E$132,'09-Septiembre'!$G$1:$M$132</definedName>
    <definedName name="Area_impresion" localSheetId="9">'10-Octubre'!$A$1:$E$132,'10-Octubre'!$G$1:$M$132</definedName>
    <definedName name="Area_impresion" localSheetId="10">'11-Noviembre'!$A$1:$E$132,'11-Noviembre'!$G$1:$M$132</definedName>
    <definedName name="Area_impresion" localSheetId="11">'12-Diciembre'!$A$1:$E$132,'12-Diciembre'!$G$1:$M$132</definedName>
    <definedName name="Print_Area" localSheetId="0">'01-Enero'!$A$1:$E$131,'01-Enero'!$G$1:$M$131</definedName>
    <definedName name="Print_Area" localSheetId="1">'02-Febrero'!$A$1:$E$131,'02-Febrero'!$G$1:$M$131</definedName>
    <definedName name="Print_Area" localSheetId="2">'03-Marzo'!$A$1:$E$131,'03-Marzo'!$G$1:$M$131</definedName>
    <definedName name="Print_Area" localSheetId="3">'04-Abril'!$A$1:$E$131,'04-Abril'!$G$1:$M$131</definedName>
    <definedName name="Print_Area" localSheetId="4">'05-Mayo'!$A$1:$E$131,'05-Mayo'!$G$1:$M$131</definedName>
    <definedName name="Print_Area" localSheetId="5">'06-Junio'!$A$1:$E$131,'06-Junio'!$G$1:$M$131</definedName>
    <definedName name="Print_Area" localSheetId="7">'08-Agosto'!$A$1:$E$131,'08-Agosto'!$G$1:$M$131</definedName>
    <definedName name="Print_Area" localSheetId="8">'09-Septiembre'!$A$1:$E$131,'09-Septiembre'!$G$1:$M$131</definedName>
    <definedName name="Print_Area" localSheetId="9">'10-Octubre'!$A$1:$E$131,'10-Octubre'!$G$1:$M$131</definedName>
    <definedName name="Print_Area" localSheetId="10">'11-Noviembre'!$A$1:$E$131,'11-Noviembre'!$G$1:$M$131</definedName>
    <definedName name="Print_Area" localSheetId="11">'12-Diciembre'!$A$1:$E$131,'12-Diciembre'!$G$1:$M$131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2" i="16" l="1"/>
  <c r="K122" i="16"/>
  <c r="M118" i="16"/>
  <c r="K118" i="16"/>
  <c r="M114" i="16"/>
  <c r="K114" i="16"/>
  <c r="M111" i="16"/>
  <c r="K111" i="16"/>
  <c r="M110" i="16"/>
  <c r="K110" i="16"/>
  <c r="M108" i="16"/>
  <c r="K108" i="16"/>
  <c r="M106" i="16"/>
  <c r="K106" i="16"/>
  <c r="M105" i="16"/>
  <c r="K105" i="16"/>
  <c r="M104" i="16"/>
  <c r="K104" i="16"/>
  <c r="M102" i="16"/>
  <c r="K102" i="16"/>
  <c r="M101" i="16"/>
  <c r="K101" i="16"/>
  <c r="M96" i="16"/>
  <c r="K96" i="16"/>
  <c r="M93" i="16"/>
  <c r="K93" i="16"/>
  <c r="M92" i="16"/>
  <c r="K92" i="16"/>
  <c r="M88" i="16"/>
  <c r="K88" i="16"/>
  <c r="K87" i="16"/>
  <c r="K86" i="16"/>
  <c r="K85" i="16"/>
  <c r="M84" i="16"/>
  <c r="K84" i="16"/>
  <c r="M81" i="16"/>
  <c r="K81" i="16"/>
  <c r="M80" i="16"/>
  <c r="K80" i="16"/>
  <c r="M79" i="16"/>
  <c r="K79" i="16"/>
  <c r="M76" i="16"/>
  <c r="K76" i="16"/>
  <c r="M73" i="16"/>
  <c r="K73" i="16"/>
  <c r="M72" i="16"/>
  <c r="K72" i="16"/>
  <c r="M71" i="16"/>
  <c r="K71" i="16"/>
  <c r="M68" i="16"/>
  <c r="K68" i="16"/>
  <c r="K65" i="16"/>
  <c r="M64" i="16"/>
  <c r="K64" i="16"/>
  <c r="M63" i="16"/>
  <c r="K63" i="16"/>
  <c r="M62" i="16"/>
  <c r="K62" i="16"/>
  <c r="M60" i="16"/>
  <c r="K60" i="16"/>
  <c r="M59" i="16"/>
  <c r="K59" i="16"/>
  <c r="M58" i="16"/>
  <c r="K58" i="16"/>
  <c r="M57" i="16"/>
  <c r="K57" i="16"/>
  <c r="M56" i="16"/>
  <c r="K56" i="16"/>
  <c r="M54" i="16"/>
  <c r="K54" i="16"/>
  <c r="M53" i="16"/>
  <c r="K53" i="16"/>
  <c r="M51" i="16"/>
  <c r="K51" i="16"/>
  <c r="M50" i="16"/>
  <c r="K50" i="16"/>
  <c r="M49" i="16"/>
  <c r="K49" i="16"/>
  <c r="M48" i="16"/>
  <c r="K48" i="16"/>
  <c r="M45" i="16"/>
  <c r="K45" i="16"/>
  <c r="M41" i="16"/>
  <c r="K41" i="16"/>
  <c r="K40" i="16"/>
  <c r="M39" i="16"/>
  <c r="K39" i="16"/>
  <c r="M38" i="16"/>
  <c r="K38" i="16"/>
  <c r="M37" i="16"/>
  <c r="K37" i="16"/>
  <c r="M34" i="16"/>
  <c r="K34" i="16"/>
  <c r="M31" i="16"/>
  <c r="K31" i="16"/>
  <c r="M30" i="16"/>
  <c r="K30" i="16"/>
  <c r="M29" i="16"/>
  <c r="K29" i="16"/>
  <c r="M28" i="16"/>
  <c r="K28" i="16"/>
  <c r="M24" i="16"/>
  <c r="K24" i="16"/>
  <c r="K21" i="16"/>
  <c r="M20" i="16"/>
  <c r="K20" i="16"/>
  <c r="M19" i="16"/>
  <c r="K19" i="16"/>
  <c r="M18" i="16"/>
  <c r="K18" i="16"/>
  <c r="M17" i="16"/>
  <c r="K17" i="16"/>
  <c r="M16" i="16"/>
  <c r="K16" i="16"/>
  <c r="M15" i="16"/>
  <c r="K15" i="16"/>
  <c r="M7" i="16"/>
  <c r="G126" i="14" l="1"/>
  <c r="M122" i="14"/>
  <c r="K122" i="14"/>
  <c r="M118" i="14"/>
  <c r="K118" i="14"/>
  <c r="M114" i="14"/>
  <c r="K114" i="14"/>
  <c r="M111" i="14"/>
  <c r="K111" i="14"/>
  <c r="M110" i="14"/>
  <c r="K110" i="14"/>
  <c r="M108" i="14"/>
  <c r="K108" i="14"/>
  <c r="M106" i="14"/>
  <c r="K106" i="14"/>
  <c r="M105" i="14"/>
  <c r="K105" i="14"/>
  <c r="M104" i="14"/>
  <c r="K104" i="14"/>
  <c r="M102" i="14"/>
  <c r="K102" i="14"/>
  <c r="M101" i="14"/>
  <c r="K101" i="14"/>
  <c r="M96" i="14"/>
  <c r="K96" i="14"/>
  <c r="M93" i="14"/>
  <c r="K93" i="14"/>
  <c r="M92" i="14"/>
  <c r="K92" i="14"/>
  <c r="M88" i="14"/>
  <c r="K88" i="14"/>
  <c r="K87" i="14"/>
  <c r="K86" i="14"/>
  <c r="K85" i="14"/>
  <c r="M84" i="14"/>
  <c r="K84" i="14"/>
  <c r="M81" i="14"/>
  <c r="K81" i="14"/>
  <c r="M80" i="14"/>
  <c r="K80" i="14"/>
  <c r="M79" i="14"/>
  <c r="K79" i="14"/>
  <c r="M76" i="14"/>
  <c r="K76" i="14"/>
  <c r="M73" i="14"/>
  <c r="K73" i="14"/>
  <c r="M72" i="14"/>
  <c r="K72" i="14"/>
  <c r="M71" i="14"/>
  <c r="K71" i="14"/>
  <c r="M68" i="14"/>
  <c r="K68" i="14"/>
  <c r="K65" i="14"/>
  <c r="M64" i="14"/>
  <c r="K64" i="14"/>
  <c r="M63" i="14"/>
  <c r="K63" i="14"/>
  <c r="M62" i="14"/>
  <c r="K62" i="14"/>
  <c r="M60" i="14"/>
  <c r="K60" i="14"/>
  <c r="M59" i="14"/>
  <c r="K59" i="14"/>
  <c r="M58" i="14"/>
  <c r="K58" i="14"/>
  <c r="K57" i="14"/>
  <c r="M56" i="14"/>
  <c r="K56" i="14"/>
  <c r="M54" i="14"/>
  <c r="K54" i="14"/>
  <c r="M53" i="14"/>
  <c r="K53" i="14"/>
  <c r="M51" i="14"/>
  <c r="K51" i="14"/>
  <c r="M50" i="14"/>
  <c r="K50" i="14"/>
  <c r="M49" i="14"/>
  <c r="K49" i="14"/>
  <c r="M48" i="14"/>
  <c r="K48" i="14"/>
  <c r="M45" i="14"/>
  <c r="K45" i="14"/>
  <c r="M41" i="14"/>
  <c r="K41" i="14"/>
  <c r="M40" i="14"/>
  <c r="K40" i="14"/>
  <c r="M39" i="14"/>
  <c r="K39" i="14"/>
  <c r="M38" i="14"/>
  <c r="K38" i="14"/>
  <c r="M37" i="14"/>
  <c r="K37" i="14"/>
  <c r="M34" i="14"/>
  <c r="K34" i="14"/>
  <c r="M31" i="14"/>
  <c r="K31" i="14"/>
  <c r="M30" i="14"/>
  <c r="K30" i="14"/>
  <c r="M29" i="14"/>
  <c r="K29" i="14"/>
  <c r="M28" i="14"/>
  <c r="K28" i="14"/>
  <c r="M24" i="14"/>
  <c r="K24" i="14"/>
  <c r="K21" i="14"/>
  <c r="M20" i="14"/>
  <c r="K20" i="14"/>
  <c r="M19" i="14"/>
  <c r="K19" i="14"/>
  <c r="M18" i="14"/>
  <c r="K18" i="14"/>
  <c r="M17" i="14"/>
  <c r="K17" i="14"/>
  <c r="M16" i="14"/>
  <c r="K16" i="14"/>
  <c r="M15" i="14"/>
  <c r="K15" i="14"/>
  <c r="M7" i="14"/>
  <c r="G126" i="13" l="1"/>
  <c r="M122" i="13"/>
  <c r="K122" i="13"/>
  <c r="M118" i="13"/>
  <c r="K118" i="13"/>
  <c r="M114" i="13"/>
  <c r="K114" i="13"/>
  <c r="M111" i="13"/>
  <c r="K111" i="13"/>
  <c r="M110" i="13"/>
  <c r="K110" i="13"/>
  <c r="M108" i="13"/>
  <c r="K108" i="13"/>
  <c r="M106" i="13"/>
  <c r="K106" i="13"/>
  <c r="M105" i="13"/>
  <c r="K105" i="13"/>
  <c r="M104" i="13"/>
  <c r="K104" i="13"/>
  <c r="M102" i="13"/>
  <c r="K102" i="13"/>
  <c r="M101" i="13"/>
  <c r="K101" i="13"/>
  <c r="M96" i="13"/>
  <c r="K96" i="13"/>
  <c r="M93" i="13"/>
  <c r="K93" i="13"/>
  <c r="M92" i="13"/>
  <c r="K92" i="13"/>
  <c r="M88" i="13"/>
  <c r="K88" i="13"/>
  <c r="K87" i="13"/>
  <c r="K86" i="13"/>
  <c r="K85" i="13"/>
  <c r="M84" i="13"/>
  <c r="K84" i="13"/>
  <c r="M81" i="13"/>
  <c r="K81" i="13"/>
  <c r="M80" i="13"/>
  <c r="K80" i="13"/>
  <c r="M79" i="13"/>
  <c r="K79" i="13"/>
  <c r="M76" i="13"/>
  <c r="K76" i="13"/>
  <c r="M73" i="13"/>
  <c r="K73" i="13"/>
  <c r="M72" i="13"/>
  <c r="K72" i="13"/>
  <c r="M71" i="13"/>
  <c r="K71" i="13"/>
  <c r="M68" i="13"/>
  <c r="K68" i="13"/>
  <c r="K65" i="13"/>
  <c r="M64" i="13"/>
  <c r="K64" i="13"/>
  <c r="M63" i="13"/>
  <c r="K63" i="13"/>
  <c r="M62" i="13"/>
  <c r="K62" i="13"/>
  <c r="M60" i="13"/>
  <c r="K60" i="13"/>
  <c r="M59" i="13"/>
  <c r="K59" i="13"/>
  <c r="M58" i="13"/>
  <c r="K58" i="13"/>
  <c r="K57" i="13"/>
  <c r="M56" i="13"/>
  <c r="K56" i="13"/>
  <c r="M54" i="13"/>
  <c r="K54" i="13"/>
  <c r="M53" i="13"/>
  <c r="K53" i="13"/>
  <c r="M51" i="13"/>
  <c r="K51" i="13"/>
  <c r="M50" i="13"/>
  <c r="K50" i="13"/>
  <c r="M49" i="13"/>
  <c r="K49" i="13"/>
  <c r="M48" i="13"/>
  <c r="K48" i="13"/>
  <c r="M45" i="13"/>
  <c r="K45" i="13"/>
  <c r="M41" i="13"/>
  <c r="K41" i="13"/>
  <c r="M40" i="13"/>
  <c r="K40" i="13"/>
  <c r="M39" i="13"/>
  <c r="K39" i="13"/>
  <c r="M38" i="13"/>
  <c r="K38" i="13"/>
  <c r="M37" i="13"/>
  <c r="K37" i="13"/>
  <c r="M34" i="13"/>
  <c r="K34" i="13"/>
  <c r="M31" i="13"/>
  <c r="K31" i="13"/>
  <c r="M30" i="13"/>
  <c r="K30" i="13"/>
  <c r="M29" i="13"/>
  <c r="K29" i="13"/>
  <c r="M28" i="13"/>
  <c r="K28" i="13"/>
  <c r="M24" i="13"/>
  <c r="K24" i="13"/>
  <c r="K21" i="13"/>
  <c r="M20" i="13"/>
  <c r="K20" i="13"/>
  <c r="M19" i="13"/>
  <c r="K19" i="13"/>
  <c r="M18" i="13"/>
  <c r="K18" i="13"/>
  <c r="M17" i="13"/>
  <c r="K17" i="13"/>
  <c r="M16" i="13"/>
  <c r="K16" i="13"/>
  <c r="M15" i="13"/>
  <c r="K15" i="13"/>
  <c r="M7" i="13"/>
  <c r="G126" i="12" l="1"/>
  <c r="M122" i="12"/>
  <c r="K122" i="12"/>
  <c r="M118" i="12"/>
  <c r="K118" i="12"/>
  <c r="M114" i="12"/>
  <c r="K114" i="12"/>
  <c r="M111" i="12"/>
  <c r="K111" i="12"/>
  <c r="M110" i="12"/>
  <c r="K110" i="12"/>
  <c r="M108" i="12"/>
  <c r="K108" i="12"/>
  <c r="M106" i="12"/>
  <c r="K106" i="12"/>
  <c r="M105" i="12"/>
  <c r="K105" i="12"/>
  <c r="M104" i="12"/>
  <c r="K104" i="12"/>
  <c r="M102" i="12"/>
  <c r="K102" i="12"/>
  <c r="M101" i="12"/>
  <c r="K101" i="12"/>
  <c r="M96" i="12"/>
  <c r="K96" i="12"/>
  <c r="M93" i="12"/>
  <c r="K93" i="12"/>
  <c r="M92" i="12"/>
  <c r="K92" i="12"/>
  <c r="M88" i="12"/>
  <c r="K88" i="12"/>
  <c r="K87" i="12"/>
  <c r="K86" i="12"/>
  <c r="K85" i="12"/>
  <c r="M84" i="12"/>
  <c r="K84" i="12"/>
  <c r="M81" i="12"/>
  <c r="K81" i="12"/>
  <c r="M80" i="12"/>
  <c r="K80" i="12"/>
  <c r="M79" i="12"/>
  <c r="K79" i="12"/>
  <c r="M76" i="12"/>
  <c r="K76" i="12"/>
  <c r="M73" i="12"/>
  <c r="K73" i="12"/>
  <c r="M72" i="12"/>
  <c r="K72" i="12"/>
  <c r="M71" i="12"/>
  <c r="K71" i="12"/>
  <c r="M68" i="12"/>
  <c r="K68" i="12"/>
  <c r="K65" i="12"/>
  <c r="M64" i="12"/>
  <c r="K64" i="12"/>
  <c r="M63" i="12"/>
  <c r="K63" i="12"/>
  <c r="M62" i="12"/>
  <c r="K62" i="12"/>
  <c r="M60" i="12"/>
  <c r="K60" i="12"/>
  <c r="M59" i="12"/>
  <c r="K59" i="12"/>
  <c r="M58" i="12"/>
  <c r="K58" i="12"/>
  <c r="K57" i="12"/>
  <c r="M56" i="12"/>
  <c r="K56" i="12"/>
  <c r="M54" i="12"/>
  <c r="K54" i="12"/>
  <c r="M53" i="12"/>
  <c r="K53" i="12"/>
  <c r="M51" i="12"/>
  <c r="K51" i="12"/>
  <c r="M50" i="12"/>
  <c r="K50" i="12"/>
  <c r="M49" i="12"/>
  <c r="K49" i="12"/>
  <c r="M48" i="12"/>
  <c r="K48" i="12"/>
  <c r="M45" i="12"/>
  <c r="K45" i="12"/>
  <c r="M41" i="12"/>
  <c r="K41" i="12"/>
  <c r="M40" i="12"/>
  <c r="K40" i="12"/>
  <c r="M39" i="12"/>
  <c r="K39" i="12"/>
  <c r="M38" i="12"/>
  <c r="K38" i="12"/>
  <c r="M37" i="12"/>
  <c r="K37" i="12"/>
  <c r="M34" i="12"/>
  <c r="K34" i="12"/>
  <c r="M31" i="12"/>
  <c r="K31" i="12"/>
  <c r="M30" i="12"/>
  <c r="K30" i="12"/>
  <c r="M29" i="12"/>
  <c r="K29" i="12"/>
  <c r="M28" i="12"/>
  <c r="K28" i="12"/>
  <c r="M24" i="12"/>
  <c r="K24" i="12"/>
  <c r="K21" i="12"/>
  <c r="M20" i="12"/>
  <c r="K20" i="12"/>
  <c r="M19" i="12"/>
  <c r="K19" i="12"/>
  <c r="M18" i="12"/>
  <c r="K18" i="12"/>
  <c r="M17" i="12"/>
  <c r="K17" i="12"/>
  <c r="M16" i="12"/>
  <c r="K16" i="12"/>
  <c r="M15" i="12"/>
  <c r="K15" i="12"/>
  <c r="M7" i="12"/>
  <c r="G126" i="11" l="1"/>
  <c r="M122" i="11"/>
  <c r="K122" i="11"/>
  <c r="M118" i="11"/>
  <c r="K118" i="11"/>
  <c r="M114" i="11"/>
  <c r="K114" i="11"/>
  <c r="M111" i="11"/>
  <c r="K111" i="11"/>
  <c r="M110" i="11"/>
  <c r="K110" i="11"/>
  <c r="M108" i="11"/>
  <c r="K108" i="11"/>
  <c r="M106" i="11"/>
  <c r="K106" i="11"/>
  <c r="M105" i="11"/>
  <c r="K105" i="11"/>
  <c r="M104" i="11"/>
  <c r="K104" i="11"/>
  <c r="M102" i="11"/>
  <c r="K102" i="11"/>
  <c r="M101" i="11"/>
  <c r="K101" i="11"/>
  <c r="M96" i="11"/>
  <c r="K96" i="11"/>
  <c r="M93" i="11"/>
  <c r="K93" i="11"/>
  <c r="M92" i="11"/>
  <c r="K92" i="11"/>
  <c r="M88" i="11"/>
  <c r="K88" i="11"/>
  <c r="K87" i="11"/>
  <c r="K86" i="11"/>
  <c r="K85" i="11"/>
  <c r="M84" i="11"/>
  <c r="K84" i="11"/>
  <c r="M81" i="11"/>
  <c r="K81" i="11"/>
  <c r="M80" i="11"/>
  <c r="K80" i="11"/>
  <c r="M79" i="11"/>
  <c r="K79" i="11"/>
  <c r="M76" i="11"/>
  <c r="K76" i="11"/>
  <c r="M73" i="11"/>
  <c r="K73" i="11"/>
  <c r="M72" i="11"/>
  <c r="K72" i="11"/>
  <c r="M71" i="11"/>
  <c r="K71" i="11"/>
  <c r="M68" i="11"/>
  <c r="K68" i="11"/>
  <c r="K65" i="11"/>
  <c r="M64" i="11"/>
  <c r="K64" i="11"/>
  <c r="M63" i="11"/>
  <c r="K63" i="11"/>
  <c r="M62" i="11"/>
  <c r="K62" i="11"/>
  <c r="M60" i="11"/>
  <c r="K60" i="11"/>
  <c r="M59" i="11"/>
  <c r="K59" i="11"/>
  <c r="M58" i="11"/>
  <c r="K58" i="11"/>
  <c r="K57" i="11"/>
  <c r="M56" i="11"/>
  <c r="K56" i="11"/>
  <c r="M54" i="11"/>
  <c r="K54" i="11"/>
  <c r="M53" i="11"/>
  <c r="K53" i="11"/>
  <c r="M51" i="11"/>
  <c r="K51" i="11"/>
  <c r="M50" i="11"/>
  <c r="K50" i="11"/>
  <c r="M49" i="11"/>
  <c r="K49" i="11"/>
  <c r="M48" i="11"/>
  <c r="K48" i="11"/>
  <c r="M45" i="11"/>
  <c r="K45" i="11"/>
  <c r="M41" i="11"/>
  <c r="K41" i="11"/>
  <c r="M40" i="11"/>
  <c r="K40" i="11"/>
  <c r="M39" i="11"/>
  <c r="K39" i="11"/>
  <c r="M38" i="11"/>
  <c r="K38" i="11"/>
  <c r="M37" i="11"/>
  <c r="K37" i="11"/>
  <c r="M34" i="11"/>
  <c r="K34" i="11"/>
  <c r="M31" i="11"/>
  <c r="K31" i="11"/>
  <c r="M30" i="11"/>
  <c r="K30" i="11"/>
  <c r="M29" i="11"/>
  <c r="K29" i="11"/>
  <c r="M28" i="11"/>
  <c r="K28" i="11"/>
  <c r="M24" i="11"/>
  <c r="K24" i="11"/>
  <c r="K21" i="11"/>
  <c r="M20" i="11"/>
  <c r="K20" i="11"/>
  <c r="M19" i="11"/>
  <c r="K19" i="11"/>
  <c r="M18" i="11"/>
  <c r="K18" i="11"/>
  <c r="M17" i="11"/>
  <c r="K17" i="11"/>
  <c r="M16" i="11"/>
  <c r="K16" i="11"/>
  <c r="M15" i="11"/>
  <c r="K15" i="11"/>
  <c r="M7" i="11"/>
  <c r="M122" i="10" l="1"/>
  <c r="K122" i="10"/>
  <c r="J122" i="10"/>
  <c r="M118" i="10"/>
  <c r="K118" i="10"/>
  <c r="J118" i="10"/>
  <c r="M114" i="10"/>
  <c r="K114" i="10"/>
  <c r="J114" i="10"/>
  <c r="M111" i="10"/>
  <c r="K111" i="10"/>
  <c r="J111" i="10"/>
  <c r="M110" i="10"/>
  <c r="K110" i="10"/>
  <c r="J110" i="10"/>
  <c r="J109" i="10"/>
  <c r="M108" i="10"/>
  <c r="K108" i="10"/>
  <c r="J108" i="10"/>
  <c r="J107" i="10"/>
  <c r="M106" i="10"/>
  <c r="K106" i="10"/>
  <c r="J106" i="10"/>
  <c r="M105" i="10"/>
  <c r="K105" i="10"/>
  <c r="J105" i="10"/>
  <c r="M104" i="10"/>
  <c r="K104" i="10"/>
  <c r="J104" i="10"/>
  <c r="J103" i="10"/>
  <c r="M102" i="10"/>
  <c r="K102" i="10"/>
  <c r="J102" i="10"/>
  <c r="M101" i="10"/>
  <c r="K101" i="10"/>
  <c r="J101" i="10"/>
  <c r="M96" i="10"/>
  <c r="K96" i="10"/>
  <c r="J96" i="10"/>
  <c r="M93" i="10"/>
  <c r="K93" i="10"/>
  <c r="J93" i="10"/>
  <c r="M92" i="10"/>
  <c r="K92" i="10"/>
  <c r="J92" i="10"/>
  <c r="M88" i="10"/>
  <c r="K88" i="10"/>
  <c r="J88" i="10"/>
  <c r="K87" i="10"/>
  <c r="K86" i="10"/>
  <c r="K85" i="10"/>
  <c r="M84" i="10"/>
  <c r="K84" i="10"/>
  <c r="J84" i="10"/>
  <c r="M81" i="10"/>
  <c r="K81" i="10"/>
  <c r="J81" i="10"/>
  <c r="M80" i="10"/>
  <c r="K80" i="10"/>
  <c r="J80" i="10"/>
  <c r="M79" i="10"/>
  <c r="K79" i="10"/>
  <c r="J79" i="10"/>
  <c r="M76" i="10"/>
  <c r="K76" i="10"/>
  <c r="J76" i="10"/>
  <c r="M73" i="10"/>
  <c r="K73" i="10"/>
  <c r="J73" i="10"/>
  <c r="M72" i="10"/>
  <c r="K72" i="10"/>
  <c r="J72" i="10"/>
  <c r="M71" i="10"/>
  <c r="K71" i="10"/>
  <c r="J71" i="10"/>
  <c r="M68" i="10"/>
  <c r="K68" i="10"/>
  <c r="J68" i="10"/>
  <c r="K65" i="10"/>
  <c r="J65" i="10"/>
  <c r="M64" i="10"/>
  <c r="K64" i="10"/>
  <c r="J64" i="10"/>
  <c r="M63" i="10"/>
  <c r="K63" i="10"/>
  <c r="J63" i="10"/>
  <c r="M62" i="10"/>
  <c r="K62" i="10"/>
  <c r="J62" i="10"/>
  <c r="M60" i="10"/>
  <c r="K60" i="10"/>
  <c r="J60" i="10"/>
  <c r="M59" i="10"/>
  <c r="K59" i="10"/>
  <c r="J59" i="10"/>
  <c r="M58" i="10"/>
  <c r="K58" i="10"/>
  <c r="J58" i="10"/>
  <c r="K57" i="10"/>
  <c r="J57" i="10"/>
  <c r="M56" i="10"/>
  <c r="K56" i="10"/>
  <c r="J56" i="10"/>
  <c r="M54" i="10"/>
  <c r="K54" i="10"/>
  <c r="J54" i="10"/>
  <c r="M53" i="10"/>
  <c r="K53" i="10"/>
  <c r="J53" i="10"/>
  <c r="M51" i="10"/>
  <c r="K51" i="10"/>
  <c r="J51" i="10"/>
  <c r="M50" i="10"/>
  <c r="K50" i="10"/>
  <c r="J50" i="10"/>
  <c r="M49" i="10"/>
  <c r="K49" i="10"/>
  <c r="J49" i="10"/>
  <c r="M48" i="10"/>
  <c r="K48" i="10"/>
  <c r="J48" i="10"/>
  <c r="M45" i="10"/>
  <c r="K45" i="10"/>
  <c r="J45" i="10"/>
  <c r="M41" i="10"/>
  <c r="K41" i="10"/>
  <c r="J41" i="10"/>
  <c r="K40" i="10"/>
  <c r="J40" i="10"/>
  <c r="M39" i="10"/>
  <c r="K39" i="10"/>
  <c r="J39" i="10"/>
  <c r="M38" i="10"/>
  <c r="K38" i="10"/>
  <c r="J38" i="10"/>
  <c r="M37" i="10"/>
  <c r="K37" i="10"/>
  <c r="J37" i="10"/>
  <c r="M34" i="10"/>
  <c r="K34" i="10"/>
  <c r="J34" i="10"/>
  <c r="M31" i="10"/>
  <c r="K31" i="10"/>
  <c r="J31" i="10"/>
  <c r="M30" i="10"/>
  <c r="K30" i="10"/>
  <c r="J30" i="10"/>
  <c r="M29" i="10"/>
  <c r="K29" i="10"/>
  <c r="J29" i="10"/>
  <c r="M28" i="10"/>
  <c r="K28" i="10"/>
  <c r="J28" i="10"/>
  <c r="M24" i="10"/>
  <c r="K24" i="10"/>
  <c r="J24" i="10"/>
  <c r="K21" i="10"/>
  <c r="J21" i="10"/>
  <c r="M20" i="10"/>
  <c r="K20" i="10"/>
  <c r="J20" i="10"/>
  <c r="M19" i="10"/>
  <c r="K19" i="10"/>
  <c r="J19" i="10"/>
  <c r="M18" i="10"/>
  <c r="K18" i="10"/>
  <c r="J18" i="10"/>
  <c r="M17" i="10"/>
  <c r="K17" i="10"/>
  <c r="J17" i="10"/>
  <c r="M16" i="10"/>
  <c r="K16" i="10"/>
  <c r="J16" i="10"/>
  <c r="M15" i="10"/>
  <c r="K15" i="10"/>
  <c r="J15" i="10"/>
  <c r="G126" i="9" l="1"/>
  <c r="M122" i="9"/>
  <c r="K122" i="9"/>
  <c r="M118" i="9"/>
  <c r="K118" i="9"/>
  <c r="M114" i="9"/>
  <c r="K114" i="9"/>
  <c r="M111" i="9"/>
  <c r="K111" i="9"/>
  <c r="M110" i="9"/>
  <c r="K110" i="9"/>
  <c r="M108" i="9"/>
  <c r="K108" i="9"/>
  <c r="M106" i="9"/>
  <c r="K106" i="9"/>
  <c r="M105" i="9"/>
  <c r="K105" i="9"/>
  <c r="M104" i="9"/>
  <c r="K104" i="9"/>
  <c r="M102" i="9"/>
  <c r="K102" i="9"/>
  <c r="M101" i="9"/>
  <c r="K101" i="9"/>
  <c r="M96" i="9"/>
  <c r="K96" i="9"/>
  <c r="M93" i="9"/>
  <c r="K93" i="9"/>
  <c r="M92" i="9"/>
  <c r="K92" i="9"/>
  <c r="M88" i="9"/>
  <c r="K88" i="9"/>
  <c r="K87" i="9"/>
  <c r="K86" i="9"/>
  <c r="K85" i="9"/>
  <c r="M84" i="9"/>
  <c r="K84" i="9"/>
  <c r="M81" i="9"/>
  <c r="K81" i="9"/>
  <c r="M80" i="9"/>
  <c r="K80" i="9"/>
  <c r="M79" i="9"/>
  <c r="K79" i="9"/>
  <c r="M76" i="9"/>
  <c r="K76" i="9"/>
  <c r="M73" i="9"/>
  <c r="K73" i="9"/>
  <c r="M72" i="9"/>
  <c r="K72" i="9"/>
  <c r="M71" i="9"/>
  <c r="K71" i="9"/>
  <c r="M68" i="9"/>
  <c r="K68" i="9"/>
  <c r="K65" i="9"/>
  <c r="M64" i="9"/>
  <c r="K64" i="9"/>
  <c r="M63" i="9"/>
  <c r="K63" i="9"/>
  <c r="M62" i="9"/>
  <c r="K62" i="9"/>
  <c r="M60" i="9"/>
  <c r="K60" i="9"/>
  <c r="M59" i="9"/>
  <c r="K59" i="9"/>
  <c r="M58" i="9"/>
  <c r="K58" i="9"/>
  <c r="K57" i="9"/>
  <c r="M56" i="9"/>
  <c r="K56" i="9"/>
  <c r="M54" i="9"/>
  <c r="K54" i="9"/>
  <c r="M53" i="9"/>
  <c r="K53" i="9"/>
  <c r="M51" i="9"/>
  <c r="K51" i="9"/>
  <c r="M50" i="9"/>
  <c r="K50" i="9"/>
  <c r="M49" i="9"/>
  <c r="K49" i="9"/>
  <c r="M48" i="9"/>
  <c r="K48" i="9"/>
  <c r="M45" i="9"/>
  <c r="K45" i="9"/>
  <c r="M41" i="9"/>
  <c r="K41" i="9"/>
  <c r="K40" i="9"/>
  <c r="M39" i="9"/>
  <c r="K39" i="9"/>
  <c r="M38" i="9"/>
  <c r="K38" i="9"/>
  <c r="M37" i="9"/>
  <c r="K37" i="9"/>
  <c r="M34" i="9"/>
  <c r="K34" i="9"/>
  <c r="M31" i="9"/>
  <c r="K31" i="9"/>
  <c r="M30" i="9"/>
  <c r="K30" i="9"/>
  <c r="M29" i="9"/>
  <c r="K29" i="9"/>
  <c r="M28" i="9"/>
  <c r="K28" i="9"/>
  <c r="M24" i="9"/>
  <c r="K24" i="9"/>
  <c r="K21" i="9"/>
  <c r="M20" i="9"/>
  <c r="K20" i="9"/>
  <c r="M19" i="9"/>
  <c r="K19" i="9"/>
  <c r="M18" i="9"/>
  <c r="K18" i="9"/>
  <c r="M17" i="9"/>
  <c r="K17" i="9"/>
  <c r="M16" i="9"/>
  <c r="K16" i="9"/>
  <c r="M15" i="9"/>
  <c r="K15" i="9"/>
  <c r="M7" i="9"/>
  <c r="G126" i="7" l="1"/>
  <c r="M122" i="7"/>
  <c r="K122" i="7"/>
  <c r="M118" i="7"/>
  <c r="K118" i="7"/>
  <c r="M114" i="7"/>
  <c r="K114" i="7"/>
  <c r="M111" i="7"/>
  <c r="K111" i="7"/>
  <c r="M110" i="7"/>
  <c r="K110" i="7"/>
  <c r="M108" i="7"/>
  <c r="K108" i="7"/>
  <c r="M106" i="7"/>
  <c r="K106" i="7"/>
  <c r="M105" i="7"/>
  <c r="K105" i="7"/>
  <c r="M104" i="7"/>
  <c r="K104" i="7"/>
  <c r="M102" i="7"/>
  <c r="K102" i="7"/>
  <c r="M101" i="7"/>
  <c r="K101" i="7"/>
  <c r="M96" i="7"/>
  <c r="K96" i="7"/>
  <c r="M93" i="7"/>
  <c r="K93" i="7"/>
  <c r="M92" i="7"/>
  <c r="K92" i="7"/>
  <c r="M88" i="7"/>
  <c r="K88" i="7"/>
  <c r="K87" i="7"/>
  <c r="K86" i="7"/>
  <c r="K85" i="7"/>
  <c r="M84" i="7"/>
  <c r="K84" i="7"/>
  <c r="M81" i="7"/>
  <c r="K81" i="7"/>
  <c r="M80" i="7"/>
  <c r="K80" i="7"/>
  <c r="M79" i="7"/>
  <c r="K79" i="7"/>
  <c r="M76" i="7"/>
  <c r="K76" i="7"/>
  <c r="M73" i="7"/>
  <c r="K73" i="7"/>
  <c r="M72" i="7"/>
  <c r="K72" i="7"/>
  <c r="M71" i="7"/>
  <c r="K71" i="7"/>
  <c r="M68" i="7"/>
  <c r="K68" i="7"/>
  <c r="K65" i="7"/>
  <c r="M64" i="7"/>
  <c r="K64" i="7"/>
  <c r="M63" i="7"/>
  <c r="K63" i="7"/>
  <c r="M62" i="7"/>
  <c r="K62" i="7"/>
  <c r="M60" i="7"/>
  <c r="K60" i="7"/>
  <c r="M59" i="7"/>
  <c r="K59" i="7"/>
  <c r="M58" i="7"/>
  <c r="K58" i="7"/>
  <c r="K57" i="7"/>
  <c r="M56" i="7"/>
  <c r="K56" i="7"/>
  <c r="M54" i="7"/>
  <c r="K54" i="7"/>
  <c r="M53" i="7"/>
  <c r="K53" i="7"/>
  <c r="M51" i="7"/>
  <c r="K51" i="7"/>
  <c r="M50" i="7"/>
  <c r="K50" i="7"/>
  <c r="M49" i="7"/>
  <c r="K49" i="7"/>
  <c r="M48" i="7"/>
  <c r="K48" i="7"/>
  <c r="M45" i="7"/>
  <c r="K45" i="7"/>
  <c r="M41" i="7"/>
  <c r="K41" i="7"/>
  <c r="K40" i="7"/>
  <c r="M39" i="7"/>
  <c r="K39" i="7"/>
  <c r="M38" i="7"/>
  <c r="K38" i="7"/>
  <c r="M37" i="7"/>
  <c r="K37" i="7"/>
  <c r="M34" i="7"/>
  <c r="K34" i="7"/>
  <c r="M31" i="7"/>
  <c r="K31" i="7"/>
  <c r="M30" i="7"/>
  <c r="K30" i="7"/>
  <c r="M29" i="7"/>
  <c r="K29" i="7"/>
  <c r="M28" i="7"/>
  <c r="K28" i="7"/>
  <c r="M24" i="7"/>
  <c r="K24" i="7"/>
  <c r="K21" i="7"/>
  <c r="M20" i="7"/>
  <c r="K20" i="7"/>
  <c r="M19" i="7"/>
  <c r="K19" i="7"/>
  <c r="M18" i="7"/>
  <c r="K18" i="7"/>
  <c r="M17" i="7"/>
  <c r="K17" i="7"/>
  <c r="M16" i="7"/>
  <c r="K16" i="7"/>
  <c r="M15" i="7"/>
  <c r="K15" i="7"/>
  <c r="M7" i="7"/>
  <c r="G126" i="5" l="1"/>
  <c r="M122" i="5"/>
  <c r="K122" i="5"/>
  <c r="M118" i="5"/>
  <c r="K118" i="5"/>
  <c r="M114" i="5"/>
  <c r="K114" i="5"/>
  <c r="M111" i="5"/>
  <c r="K111" i="5"/>
  <c r="M110" i="5"/>
  <c r="K110" i="5"/>
  <c r="M108" i="5"/>
  <c r="K108" i="5"/>
  <c r="M106" i="5"/>
  <c r="K106" i="5"/>
  <c r="M105" i="5"/>
  <c r="K105" i="5"/>
  <c r="M104" i="5"/>
  <c r="K104" i="5"/>
  <c r="M102" i="5"/>
  <c r="K102" i="5"/>
  <c r="M101" i="5"/>
  <c r="K101" i="5"/>
  <c r="M96" i="5"/>
  <c r="K96" i="5"/>
  <c r="M93" i="5"/>
  <c r="K93" i="5"/>
  <c r="M92" i="5"/>
  <c r="K92" i="5"/>
  <c r="M88" i="5"/>
  <c r="K88" i="5"/>
  <c r="K87" i="5"/>
  <c r="K86" i="5"/>
  <c r="K85" i="5"/>
  <c r="M84" i="5"/>
  <c r="K84" i="5"/>
  <c r="M81" i="5"/>
  <c r="K81" i="5"/>
  <c r="M80" i="5"/>
  <c r="K80" i="5"/>
  <c r="M79" i="5"/>
  <c r="K79" i="5"/>
  <c r="M76" i="5"/>
  <c r="K76" i="5"/>
  <c r="M73" i="5"/>
  <c r="K73" i="5"/>
  <c r="M72" i="5"/>
  <c r="K72" i="5"/>
  <c r="M71" i="5"/>
  <c r="K71" i="5"/>
  <c r="M68" i="5"/>
  <c r="K68" i="5"/>
  <c r="K65" i="5"/>
  <c r="M64" i="5"/>
  <c r="K64" i="5"/>
  <c r="M63" i="5"/>
  <c r="K63" i="5"/>
  <c r="M62" i="5"/>
  <c r="K62" i="5"/>
  <c r="M60" i="5"/>
  <c r="K60" i="5"/>
  <c r="M59" i="5"/>
  <c r="K59" i="5"/>
  <c r="M58" i="5"/>
  <c r="K58" i="5"/>
  <c r="K57" i="5"/>
  <c r="M56" i="5"/>
  <c r="K56" i="5"/>
  <c r="M54" i="5"/>
  <c r="K54" i="5"/>
  <c r="M53" i="5"/>
  <c r="K53" i="5"/>
  <c r="M51" i="5"/>
  <c r="K51" i="5"/>
  <c r="M50" i="5"/>
  <c r="K50" i="5"/>
  <c r="M49" i="5"/>
  <c r="K49" i="5"/>
  <c r="M48" i="5"/>
  <c r="K48" i="5"/>
  <c r="M45" i="5"/>
  <c r="K45" i="5"/>
  <c r="M41" i="5"/>
  <c r="K41" i="5"/>
  <c r="K40" i="5"/>
  <c r="M39" i="5"/>
  <c r="K39" i="5"/>
  <c r="M38" i="5"/>
  <c r="K38" i="5"/>
  <c r="M37" i="5"/>
  <c r="K37" i="5"/>
  <c r="M34" i="5"/>
  <c r="K34" i="5"/>
  <c r="M31" i="5"/>
  <c r="K31" i="5"/>
  <c r="M30" i="5"/>
  <c r="K30" i="5"/>
  <c r="M29" i="5"/>
  <c r="K29" i="5"/>
  <c r="M28" i="5"/>
  <c r="K28" i="5"/>
  <c r="M24" i="5"/>
  <c r="K24" i="5"/>
  <c r="K21" i="5"/>
  <c r="M20" i="5"/>
  <c r="K20" i="5"/>
  <c r="M19" i="5"/>
  <c r="K19" i="5"/>
  <c r="M18" i="5"/>
  <c r="K18" i="5"/>
  <c r="M17" i="5"/>
  <c r="K17" i="5"/>
  <c r="M16" i="5"/>
  <c r="K16" i="5"/>
  <c r="M15" i="5"/>
  <c r="K15" i="5"/>
  <c r="M7" i="5"/>
  <c r="G126" i="3" l="1"/>
  <c r="M122" i="3"/>
  <c r="K122" i="3"/>
  <c r="K118" i="3"/>
  <c r="K114" i="3"/>
  <c r="K111" i="3"/>
  <c r="K110" i="3"/>
  <c r="K108" i="3"/>
  <c r="K106" i="3"/>
  <c r="K105" i="3"/>
  <c r="K104" i="3"/>
  <c r="K102" i="3"/>
  <c r="K101" i="3"/>
  <c r="K96" i="3"/>
  <c r="K93" i="3"/>
  <c r="K92" i="3"/>
  <c r="M88" i="3"/>
  <c r="K88" i="3"/>
  <c r="K87" i="3"/>
  <c r="K86" i="3"/>
  <c r="K85" i="3"/>
  <c r="M84" i="3"/>
  <c r="K84" i="3"/>
  <c r="M81" i="3"/>
  <c r="K81" i="3"/>
  <c r="M80" i="3"/>
  <c r="K80" i="3"/>
  <c r="M79" i="3"/>
  <c r="K79" i="3"/>
  <c r="M76" i="3"/>
  <c r="K76" i="3"/>
  <c r="M73" i="3"/>
  <c r="K73" i="3"/>
  <c r="M72" i="3"/>
  <c r="K72" i="3"/>
  <c r="M71" i="3"/>
  <c r="K71" i="3"/>
  <c r="M68" i="3"/>
  <c r="K68" i="3"/>
  <c r="K65" i="3"/>
  <c r="M64" i="3"/>
  <c r="K64" i="3"/>
  <c r="M63" i="3"/>
  <c r="K63" i="3"/>
  <c r="M62" i="3"/>
  <c r="K62" i="3"/>
  <c r="M60" i="3"/>
  <c r="K60" i="3"/>
  <c r="M59" i="3"/>
  <c r="K59" i="3"/>
  <c r="M58" i="3"/>
  <c r="K58" i="3"/>
  <c r="K57" i="3"/>
  <c r="M56" i="3"/>
  <c r="K56" i="3"/>
  <c r="M54" i="3"/>
  <c r="K54" i="3"/>
  <c r="M53" i="3"/>
  <c r="K53" i="3"/>
  <c r="M51" i="3"/>
  <c r="K51" i="3"/>
  <c r="M50" i="3"/>
  <c r="K50" i="3"/>
  <c r="M49" i="3"/>
  <c r="K49" i="3"/>
  <c r="M48" i="3"/>
  <c r="K48" i="3"/>
  <c r="M45" i="3"/>
  <c r="K45" i="3"/>
  <c r="M41" i="3"/>
  <c r="K41" i="3"/>
  <c r="K40" i="3"/>
  <c r="M39" i="3"/>
  <c r="K39" i="3"/>
  <c r="M38" i="3"/>
  <c r="K38" i="3"/>
  <c r="M37" i="3"/>
  <c r="K37" i="3"/>
  <c r="M34" i="3"/>
  <c r="K34" i="3"/>
  <c r="M31" i="3"/>
  <c r="K31" i="3"/>
  <c r="M30" i="3"/>
  <c r="K30" i="3"/>
  <c r="M29" i="3"/>
  <c r="K29" i="3"/>
  <c r="M28" i="3"/>
  <c r="K28" i="3"/>
  <c r="M24" i="3"/>
  <c r="K24" i="3"/>
  <c r="K21" i="3"/>
  <c r="M20" i="3"/>
  <c r="K20" i="3"/>
  <c r="M19" i="3"/>
  <c r="K19" i="3"/>
  <c r="M18" i="3"/>
  <c r="K18" i="3"/>
  <c r="M17" i="3"/>
  <c r="K17" i="3"/>
  <c r="M16" i="3"/>
  <c r="K16" i="3"/>
  <c r="M15" i="3"/>
  <c r="K15" i="3"/>
  <c r="M7" i="3"/>
  <c r="G126" i="2" l="1"/>
  <c r="H125" i="2"/>
  <c r="M122" i="2"/>
  <c r="K122" i="2"/>
  <c r="K118" i="2"/>
  <c r="K114" i="2"/>
  <c r="K111" i="2"/>
  <c r="K110" i="2"/>
  <c r="K108" i="2"/>
  <c r="K106" i="2"/>
  <c r="K105" i="2"/>
  <c r="K104" i="2"/>
  <c r="K102" i="2"/>
  <c r="K101" i="2"/>
  <c r="K96" i="2"/>
  <c r="K93" i="2"/>
  <c r="K92" i="2"/>
  <c r="M88" i="2"/>
  <c r="K88" i="2"/>
  <c r="K87" i="2"/>
  <c r="K86" i="2"/>
  <c r="K85" i="2"/>
  <c r="M84" i="2"/>
  <c r="K84" i="2"/>
  <c r="M81" i="2"/>
  <c r="K81" i="2"/>
  <c r="M80" i="2"/>
  <c r="K80" i="2"/>
  <c r="M79" i="2"/>
  <c r="K79" i="2"/>
  <c r="M76" i="2"/>
  <c r="K76" i="2"/>
  <c r="M73" i="2"/>
  <c r="K73" i="2"/>
  <c r="M72" i="2"/>
  <c r="K72" i="2"/>
  <c r="M71" i="2"/>
  <c r="K71" i="2"/>
  <c r="M68" i="2"/>
  <c r="K68" i="2"/>
  <c r="K65" i="2"/>
  <c r="M64" i="2"/>
  <c r="K64" i="2"/>
  <c r="M63" i="2"/>
  <c r="K63" i="2"/>
  <c r="M62" i="2"/>
  <c r="K62" i="2"/>
  <c r="M60" i="2"/>
  <c r="K60" i="2"/>
  <c r="M59" i="2"/>
  <c r="K59" i="2"/>
  <c r="M58" i="2"/>
  <c r="K58" i="2"/>
  <c r="K57" i="2"/>
  <c r="M56" i="2"/>
  <c r="K56" i="2"/>
  <c r="M54" i="2"/>
  <c r="K54" i="2"/>
  <c r="M53" i="2"/>
  <c r="K53" i="2"/>
  <c r="M51" i="2"/>
  <c r="K51" i="2"/>
  <c r="M50" i="2"/>
  <c r="K50" i="2"/>
  <c r="M49" i="2"/>
  <c r="K49" i="2"/>
  <c r="M48" i="2"/>
  <c r="K48" i="2"/>
  <c r="M45" i="2"/>
  <c r="K45" i="2"/>
  <c r="M41" i="2"/>
  <c r="K41" i="2"/>
  <c r="K40" i="2"/>
  <c r="M39" i="2"/>
  <c r="K39" i="2"/>
  <c r="M38" i="2"/>
  <c r="K38" i="2"/>
  <c r="M37" i="2"/>
  <c r="K37" i="2"/>
  <c r="M34" i="2"/>
  <c r="K34" i="2"/>
  <c r="M31" i="2"/>
  <c r="K31" i="2"/>
  <c r="M30" i="2"/>
  <c r="K30" i="2"/>
  <c r="M29" i="2"/>
  <c r="K29" i="2"/>
  <c r="M28" i="2"/>
  <c r="K28" i="2"/>
  <c r="M24" i="2"/>
  <c r="K24" i="2"/>
  <c r="M21" i="2"/>
  <c r="K21" i="2"/>
  <c r="M20" i="2"/>
  <c r="K20" i="2"/>
  <c r="M19" i="2"/>
  <c r="K19" i="2"/>
  <c r="M18" i="2"/>
  <c r="K18" i="2"/>
  <c r="M17" i="2"/>
  <c r="K17" i="2"/>
  <c r="M16" i="2"/>
  <c r="K16" i="2"/>
  <c r="M15" i="2"/>
  <c r="K15" i="2"/>
  <c r="M7" i="2"/>
  <c r="K73" i="1" l="1"/>
  <c r="K72" i="1"/>
  <c r="K71" i="1"/>
  <c r="M21" i="1" l="1"/>
  <c r="K50" i="1"/>
  <c r="K93" i="1"/>
  <c r="M18" i="1"/>
  <c r="K18" i="1"/>
  <c r="K16" i="1"/>
  <c r="M29" i="1"/>
  <c r="M30" i="1"/>
  <c r="M31" i="1"/>
  <c r="M16" i="1"/>
  <c r="M17" i="1"/>
  <c r="K31" i="1"/>
  <c r="K29" i="1"/>
  <c r="M38" i="1"/>
  <c r="M49" i="1"/>
  <c r="M50" i="1"/>
  <c r="M51" i="1"/>
  <c r="M60" i="1"/>
  <c r="K51" i="1"/>
  <c r="M73" i="1"/>
  <c r="K81" i="1"/>
  <c r="K102" i="1"/>
  <c r="K17" i="1"/>
  <c r="K21" i="1"/>
  <c r="K30" i="1"/>
  <c r="K49" i="1"/>
  <c r="K111" i="1"/>
  <c r="K105" i="1"/>
  <c r="M81" i="1"/>
  <c r="K57" i="1"/>
  <c r="K60" i="1"/>
  <c r="K54" i="1"/>
  <c r="K38" i="1"/>
  <c r="M56" i="1"/>
  <c r="K56" i="1" l="1"/>
  <c r="M122" i="1" l="1"/>
  <c r="M88" i="1"/>
  <c r="M84" i="1"/>
  <c r="M79" i="1"/>
  <c r="M76" i="1"/>
  <c r="M68" i="1"/>
  <c r="K59" i="1"/>
  <c r="K48" i="1"/>
  <c r="M41" i="1"/>
  <c r="M37" i="1"/>
  <c r="M39" i="1"/>
  <c r="M34" i="1"/>
  <c r="M28" i="1"/>
  <c r="M24" i="1"/>
  <c r="M80" i="1"/>
  <c r="K39" i="1"/>
  <c r="M45" i="1" l="1"/>
  <c r="M64" i="1"/>
  <c r="K65" i="1"/>
  <c r="K62" i="1"/>
  <c r="K80" i="1"/>
  <c r="K34" i="1"/>
  <c r="K106" i="1"/>
  <c r="K53" i="1"/>
  <c r="K41" i="1"/>
  <c r="M62" i="1"/>
  <c r="K63" i="1"/>
  <c r="K118" i="1"/>
  <c r="K101" i="1"/>
  <c r="K96" i="1"/>
  <c r="K92" i="1"/>
  <c r="K84" i="1"/>
  <c r="K76" i="1"/>
  <c r="K68" i="1"/>
  <c r="K64" i="1"/>
  <c r="M63" i="1"/>
  <c r="K58" i="1"/>
  <c r="M48" i="1"/>
  <c r="K45" i="1"/>
  <c r="K40" i="1"/>
  <c r="K37" i="1"/>
  <c r="K28" i="1"/>
  <c r="K24" i="1"/>
  <c r="K79" i="1"/>
  <c r="K88" i="1"/>
  <c r="K104" i="1"/>
  <c r="K108" i="1"/>
  <c r="K110" i="1"/>
  <c r="K114" i="1"/>
  <c r="K122" i="1"/>
  <c r="K85" i="1" l="1"/>
  <c r="K87" i="1"/>
  <c r="K19" i="1" l="1"/>
  <c r="M7" i="1" l="1"/>
  <c r="K20" i="1"/>
  <c r="K86" i="1"/>
  <c r="G126" i="1"/>
  <c r="K15" i="1" l="1"/>
  <c r="M20" i="1"/>
  <c r="M15" i="1"/>
</calcChain>
</file>

<file path=xl/sharedStrings.xml><?xml version="1.0" encoding="utf-8"?>
<sst xmlns="http://schemas.openxmlformats.org/spreadsheetml/2006/main" count="3568" uniqueCount="165">
  <si>
    <t>Pertsona Fisikoen Errentaren Gaineko Zerga/Impto. S/Renta Personas Físicas</t>
  </si>
  <si>
    <t xml:space="preserve">        Kuota Diferentzial Garbia/Cuota Diferencial Neta                  </t>
  </si>
  <si>
    <t xml:space="preserve">PFEZ Guztira / Total I.R.P.F.                          </t>
  </si>
  <si>
    <t>Sozietatearen Gaineko Zerga/Impto. s/Sociedades</t>
  </si>
  <si>
    <t xml:space="preserve">        Hidrokarburoak/Hidrocarburos                           </t>
  </si>
  <si>
    <t xml:space="preserve">        Garagardoa/Cerveza                                 </t>
  </si>
  <si>
    <t xml:space="preserve">Bingoa/Bingo                                   </t>
  </si>
  <si>
    <t xml:space="preserve">Errekarguak/Recargos                                </t>
  </si>
  <si>
    <t>ZERGA ITUNDUAK GUZTIRA / TOTAL TRIBUTOS CONCERTADOS</t>
  </si>
  <si>
    <t xml:space="preserve">Zeharkako Zergak Guztira / Total Impuestos Indirectos              </t>
  </si>
  <si>
    <t xml:space="preserve">Sozietateen Gaineko Zerga Guztira / Total I. Sociedades                     </t>
  </si>
  <si>
    <t>Diferencia</t>
  </si>
  <si>
    <t>Devoluciones</t>
  </si>
  <si>
    <t>Residuos</t>
  </si>
  <si>
    <t xml:space="preserve">                                  EL DIRECTOR DE FINANZAS Y PRESUPUESTOS</t>
  </si>
  <si>
    <t>Itzulketak</t>
  </si>
  <si>
    <t>Guztira</t>
  </si>
  <si>
    <t>Total</t>
  </si>
  <si>
    <t>Urteko Zergabilketa</t>
  </si>
  <si>
    <t>Aldea</t>
  </si>
  <si>
    <t>Gehikuntza</t>
  </si>
  <si>
    <t>% Incto.</t>
  </si>
  <si>
    <t>Betearazpena</t>
  </si>
  <si>
    <t>Recaud. Integra</t>
  </si>
  <si>
    <t>Zergabilketa</t>
  </si>
  <si>
    <t>Gordina</t>
  </si>
  <si>
    <t xml:space="preserve">Ekialdi Itxieko </t>
  </si>
  <si>
    <t>Aurreko Urteko</t>
  </si>
  <si>
    <t>Recaud.Acum.Año Ant.</t>
  </si>
  <si>
    <t>Metatua</t>
  </si>
  <si>
    <t>Recaud.Acum.año</t>
  </si>
  <si>
    <t xml:space="preserve">Urteko </t>
  </si>
  <si>
    <t>Aurrekontua</t>
  </si>
  <si>
    <t>Zergabilk. Metatua</t>
  </si>
  <si>
    <t>(%) Ejecuc.</t>
  </si>
  <si>
    <t xml:space="preserve">Zuzeneko Zergak Guztira /Total Impuestos Directos                </t>
  </si>
  <si>
    <t>Zerga Berezien Egokitzapenak/Ajuste Impuestos Especiales</t>
  </si>
  <si>
    <t xml:space="preserve">                                     FINANTZA ETA AURREKONTU ZUZENDARIA</t>
  </si>
  <si>
    <t xml:space="preserve">          OGASUN ZUZENDARIA</t>
  </si>
  <si>
    <t xml:space="preserve">                                    FINANTZA ETA AURREKONTU ZUZENDARIA</t>
  </si>
  <si>
    <t xml:space="preserve">     OGASUN ZUZENDARIA</t>
  </si>
  <si>
    <t xml:space="preserve">               Inportazioak/Importaciones                                 </t>
  </si>
  <si>
    <t xml:space="preserve">        Elektrizitatea/Electricidad                            </t>
  </si>
  <si>
    <t xml:space="preserve">BEZ Egokitzapenak Guztira / Total Ajustes I.V.A.                     </t>
  </si>
  <si>
    <t xml:space="preserve">ZZ.BB. Egokitzapenak Guztira / Total Ajuste Imptos. Especiales         </t>
  </si>
  <si>
    <t xml:space="preserve">        Kapital Higikorraren Etekinen Atxikipenak/Retenciones Rdtos. Capital Mobiliario   </t>
  </si>
  <si>
    <t xml:space="preserve">        Kapital Higiezinaren Etekinen Atxikipenak/Retenciones Rdtos. Capital Inmobiliario </t>
  </si>
  <si>
    <t xml:space="preserve">       Profesionalen eta Enpresarien Ordainketa Zatikatuak/Pagos Frac.Profes. y Empresariales</t>
  </si>
  <si>
    <t>Kreditu Erakundeetako Gordailuen g.Z./I.s/Depósitos en las Entidades de Crédito</t>
  </si>
  <si>
    <t xml:space="preserve">Egintza Juridiko Dokumentatuen g.Zerga/Impto. s/Actos Jurídicos Documentados   </t>
  </si>
  <si>
    <t xml:space="preserve">        Alkohola eta Edari Deribatuak./ Alcohol y Bebidas Derivadas             </t>
  </si>
  <si>
    <t xml:space="preserve">        Bitarteko Produktuak / Productos Intermedios                   </t>
  </si>
  <si>
    <t xml:space="preserve">        Tabako Laboreak/Labores del Tabaco                      </t>
  </si>
  <si>
    <t>Iraungietako Zergak/Impuestos Extinguidos</t>
  </si>
  <si>
    <t xml:space="preserve">Kasinoak eta Bestelakoak/Casinos y Otros                         </t>
  </si>
  <si>
    <t xml:space="preserve">Berandutza Interesak/Intereses de Demora                     </t>
  </si>
  <si>
    <t xml:space="preserve">Isunak/Sanciones                               </t>
  </si>
  <si>
    <t>BEZaren Egokitzapenak/Ajustes I.V.A.</t>
  </si>
  <si>
    <t xml:space="preserve">       Barne Eragiketak/Operaciones Interiores                   </t>
  </si>
  <si>
    <t xml:space="preserve">       Inportazioak/Importaciones                                 </t>
  </si>
  <si>
    <t xml:space="preserve">       Ondare Irabazien Atxikipenak/Retenciones Ganancias Patrimoniales     </t>
  </si>
  <si>
    <t xml:space="preserve">       Loteria eta Apostu Jakin Batzuen g.Z. Berezia/Gravamen Esp. s/Premios Det.Loterias y Ap.</t>
  </si>
  <si>
    <t xml:space="preserve">       Kuota Diferentzial Garbia/Cuota Diferencial Neta                  </t>
  </si>
  <si>
    <t xml:space="preserve">        Ondare Irabazien Atxikipenak/Retenciones Ganancias Patrimoniales     </t>
  </si>
  <si>
    <t xml:space="preserve">Oinordetza eta Dohaintzen gaineko Zerga/Impto. s/Sucesiones y Donaciones        </t>
  </si>
  <si>
    <t>Ez Egoiliarren Errentaren gaineko Zerga/Impto. No Residentes</t>
  </si>
  <si>
    <t>Energia Elektrikoaren Ekoizpenaren gaineko Zerga/Impto. S/Producción de Energía Eléctrica</t>
  </si>
  <si>
    <t xml:space="preserve">Ondare Eskualdaketen g.Zerga/Impto. s/Transmisiones Patrimoniales    </t>
  </si>
  <si>
    <t>Zenbait Garraiobideren gaineko Zerga/I.E. s/Determinados Medios de Transporte</t>
  </si>
  <si>
    <t>Fabrikazio Zerga Bereziak Berezko Kudeaketa/Imptos. Especiales de Fabricación G. Propia</t>
  </si>
  <si>
    <t>Ikatzaren gaineko Zega Berezia/Impto.Especial s/Carbón</t>
  </si>
  <si>
    <t xml:space="preserve">Aseguru-Primen Gaineko Zerga/Impto. s/Primas de Seguros              </t>
  </si>
  <si>
    <t>Joku Jardueraren gaineko Zerga /Impto. S/Actividades del Juego</t>
  </si>
  <si>
    <t>Berotegi-Efektuko Gas Fluordunen g.Z./I.s/Gases Fluorados de Efecto Invernadero</t>
  </si>
  <si>
    <t xml:space="preserve">Makina eta Aparatu Automatikoak/Máquinas y Aparatos Automáticos         </t>
  </si>
  <si>
    <t xml:space="preserve">Jokoaren gaineko tasak Guztira / Total Tasas de Juego                    </t>
  </si>
  <si>
    <t>Tasak eta Bestelako Sarrerak Guztira / Total Tasas y Otros Ingresos</t>
  </si>
  <si>
    <t xml:space="preserve">ZERGA ITUNDUEN BEREZKO KUDEAKETA GUZTIRA/TOTAL TRIB.CONCERT.G.PROPIA  </t>
  </si>
  <si>
    <t xml:space="preserve">       Alkohola,Deribatuak eta Bitartekoak/Alcohol, Derivados e Intermedios</t>
  </si>
  <si>
    <t>ESTATUAREKIKO EGOKITZAPENAK GUZTIRA / TOTAL AJUSTES ESTADO</t>
  </si>
  <si>
    <t>Formalizatugabekoa/Pendiente de Formalización</t>
  </si>
  <si>
    <t xml:space="preserve">        Lan eta Jard.Prof.Etek.Atxik/Retenciones Rdtos. Trabajo y Actividad Profesional</t>
  </si>
  <si>
    <t xml:space="preserve">BEZ (Berezko Kudeaketa)/I.V.A. Gestión Propia                   </t>
  </si>
  <si>
    <t xml:space="preserve">              Inportazioak/Importaciones                                 </t>
  </si>
  <si>
    <t xml:space="preserve">              Barne Eragiketak/Operaciones Interiores                   </t>
  </si>
  <si>
    <t xml:space="preserve">     LA DIRECTORA DE HACIENDA</t>
  </si>
  <si>
    <t>LA DIRECTORA DE HACIENDA</t>
  </si>
  <si>
    <t>GP-10-01-IMP/VER:09</t>
  </si>
  <si>
    <t>Departamento de Hacienda, Finanzas y Presupuestos</t>
  </si>
  <si>
    <t>Ogasun , Finantza era Aurrekontu Saila</t>
  </si>
  <si>
    <t>Ondarearen Gaineko Zerga/Impuesto s/Patrimonio</t>
  </si>
  <si>
    <t xml:space="preserve">         Departamento de Hacienda, Finanzas y Presupuestos</t>
  </si>
  <si>
    <t xml:space="preserve">         Ogasun , Finantza era Aurrekontu Saila</t>
  </si>
  <si>
    <t xml:space="preserve">              Barne Eragiketak (tasa autonomika salbu)/Op.Interiores (excluido tipo autonómico) </t>
  </si>
  <si>
    <t xml:space="preserve">              Tasa Autonomikoa /Tipo Autonómico</t>
  </si>
  <si>
    <t xml:space="preserve">              Barne Eragiketak (Tasa Autonomika Salbu)/Op.Interiores (Excluido Tipo Autonómico)</t>
  </si>
  <si>
    <t xml:space="preserve">              Tasa Autonomikoa/Tipo Autonomikoa                         </t>
  </si>
  <si>
    <t xml:space="preserve">               Barne Eragiketak (Tasa Autonomika Salbu)/Op.Interiores (Excluido Tipo Autonómico)</t>
  </si>
  <si>
    <t>Ppto.Año CVFP</t>
  </si>
  <si>
    <t>2020ko URTARRILAREN HILEKO ZERGABILKETA</t>
  </si>
  <si>
    <t>RECAUDACION DEL MES DE ENERO DE 2020</t>
  </si>
  <si>
    <t>RECAUDACION ACUMULADA AL MES DE ENERO DE 2020</t>
  </si>
  <si>
    <t>2020ko URTARRILAREN ARTE ZERGABILKETA METATUA</t>
  </si>
  <si>
    <t>Vitoria-Gasteizen, 2020ko OTSAILAREN 10ean / Vitoria-Gasteiz, 10 de FEBRERO DE 2020</t>
  </si>
  <si>
    <t>2020ko OTSAILAREN HILEKO ZERGABILKETA</t>
  </si>
  <si>
    <t>2020ko OTSAILAREN ARTE ZERGABILKETA METATUA</t>
  </si>
  <si>
    <t>RECAUDACION DEL MES DE FEBRERO DE 2020</t>
  </si>
  <si>
    <t>RECAUDACION ACUMULADA AL MES DE FEBRERO DE 2020</t>
  </si>
  <si>
    <t xml:space="preserve">                  </t>
  </si>
  <si>
    <t>Vitoria-Gasteizen, 2020ko MARTXOAREN 10ean / Vitoria-Gasteiz, 10 de MARZO DE 2020</t>
  </si>
  <si>
    <t>2020ko MARTXOAREN HILEKO ZERGABILKETA</t>
  </si>
  <si>
    <t>2020ko MARTXOAREN ARTE ZERGABILKETA METATUA</t>
  </si>
  <si>
    <t>RECAUDACION DEL MES DE MARZO DE 2020</t>
  </si>
  <si>
    <t>RECAUDACION ACUMULADA AL MES DE MARZO DE 2020</t>
  </si>
  <si>
    <t>Vitoria-Gasteizen, 2020ko APIRILAREN 14an / Vitoria-Gasteiz, 14 de ABRIL DE 2020</t>
  </si>
  <si>
    <t>2020ko APIRILAREN HILEKO ZERGABILKETA</t>
  </si>
  <si>
    <t>2020ko APIRILAREN ARTE ZERGABILKETA METATUA</t>
  </si>
  <si>
    <t>RECAUDACION DEL MES DE ABRIL DE 2020</t>
  </si>
  <si>
    <t>RECAUDACION ACUMULADA AL MES DE ABRIL DE 2020</t>
  </si>
  <si>
    <t>Vitoria-Gasteizen, 2020ko MAIATZAREN 8an / Vitoria-Gasteiz, 8 de MAYO DE 2020</t>
  </si>
  <si>
    <t>2020ko MAIATZAREN HILEKO ZERGABILKETA</t>
  </si>
  <si>
    <t>2020ko MAIATZAREN ARTE ZERGABILKETA METATUA</t>
  </si>
  <si>
    <t>RECAUDACION DEL MES DE MAYO DE 2020</t>
  </si>
  <si>
    <t>RECAUDACION ACUMULADA AL MES DE MAYO DE 2020</t>
  </si>
  <si>
    <t>Vitoria-Gasteizen, 2020ko EKAINAREN 9an / Vitoria-Gasteiz, 9 de JUNIO DE 2020</t>
  </si>
  <si>
    <t>2020ko EKAINAREN HILEKO ZERGABILKETA</t>
  </si>
  <si>
    <t>2020ko EKAINAREN ARTE ZERGABILKETA METATUA</t>
  </si>
  <si>
    <t>RECAUDACION DEL MES DE JUNIO DE 2020</t>
  </si>
  <si>
    <t>RECAUDACION ACUMULADA AL MES DE JUNIO DE 2020</t>
  </si>
  <si>
    <t>Vitoria-Gasteizen, 2020ko UZTAILAREN 10ean / Vitoria-Gasteiz, 10 de JULIO DE 2020</t>
  </si>
  <si>
    <t>2020ko UZTAILAREN HILEKO ZERGABILKETA</t>
  </si>
  <si>
    <t>RECAUDACION DEL MES DE JULIO DE 2020</t>
  </si>
  <si>
    <t>Vitoria-Gasteizen, 2020ko ABUZTUAREN 7an / Vitoria-Gasteiz, 7 de AGOSTO DE 2020</t>
  </si>
  <si>
    <t>2020ko UZTAILAREN ARTE ZERGABILKETA METATUA</t>
  </si>
  <si>
    <t>RECAUDACION ACUMULADA AL MES DE JULIO DE 2020</t>
  </si>
  <si>
    <t>2020ko ABUZTUAREN HILEKO ZERGABILKETA</t>
  </si>
  <si>
    <t>2020ko ABUZTUAREN ARTE ZERGABILKETA METATUA</t>
  </si>
  <si>
    <t>RECAUDACION DEL MES DE AGOSTO DE 2020</t>
  </si>
  <si>
    <t>RECAUDACION ACUMULADA AL MES DE AGOSTO DE 2020</t>
  </si>
  <si>
    <t>Vitoria-Gasteizen, 2020ko IRAILAREN 11n / Vitoria-Gasteiz, 11 de SEPTIEMBRE DE 2020</t>
  </si>
  <si>
    <t>2020ko IRAILAREN HILEKO ZERGABILKETA</t>
  </si>
  <si>
    <t>2020ko IRAILAREN ARTE ZERGABILKETA METATUA</t>
  </si>
  <si>
    <t>RECAUDACION DEL MES DE SEPTIEMBRE DE 2020</t>
  </si>
  <si>
    <t>RECAUDACION ACUMULADA AL MES DE SEPTIEMBRE DE 2020</t>
  </si>
  <si>
    <t>Vitoria-Gasteizen, 2020ko URRIAREN 9an / Vitoria-Gasteiz, 9 de OCTUBRE DE 2020</t>
  </si>
  <si>
    <t>2020ko URRIAREN HILEKO ZERGABILKETA</t>
  </si>
  <si>
    <t>2020ko URRIAREN ARTE ZERGABILKETA METATUA</t>
  </si>
  <si>
    <t>RECAUDACION DEL MES DE OCTUBRE DE 2020</t>
  </si>
  <si>
    <t>RECAUDACION ACUMULADA AL MES DE OCTUBRE DE 2020</t>
  </si>
  <si>
    <t>Vitoria-Gasteizen, 2020ko AZAROAREN 9an / Vitoria-Gasteiz, 9 de NOVIEMBRE DE 2020</t>
  </si>
  <si>
    <t>2020ko AZAROAREN HILEKO ZERGABILKETA</t>
  </si>
  <si>
    <t>2020ko AZAROAREN ARTE ZERGABILKETA METATUA</t>
  </si>
  <si>
    <t>RECAUDACION DEL MES DE NOVIEMBRE DE 2020</t>
  </si>
  <si>
    <t>RECAUDACION ACUMULADA AL MES DE NOVIEMBRE DE 2020</t>
  </si>
  <si>
    <t>Vitoria-Gasteizen, 2020ko ABENDUAREN 9an / Vitoria-Gasteiz, 9 de DICIEMBRE DE 2020</t>
  </si>
  <si>
    <t>GP-10-01-IMP/VER:08</t>
  </si>
  <si>
    <t>2020ko ABENDUAREN HILEKO ZERGABILKETA</t>
  </si>
  <si>
    <t>2020ko ABENDUAREN  ARTE ZERGABILKETA METATUA</t>
  </si>
  <si>
    <t>RECAUDACION DEL MES DE DICIEMBRE DE 2020</t>
  </si>
  <si>
    <t>RECAUDACION ACUMULADA AL MES DE DICIEMBRE DE 2020</t>
  </si>
  <si>
    <t>Ppto. Año</t>
  </si>
  <si>
    <t>Ondare/Aberastasun eta Fortuna Handien g.Z./I.s/Patrimonio,Riqueza y Grandes Fortunas</t>
  </si>
  <si>
    <t xml:space="preserve">               Barne Eragiketak/Operaciones Interiores                   </t>
  </si>
  <si>
    <t>Vitoria-Gasteizen, 2021eko URTARRILAREN 18an / Vitoria-Gasteiz, 18 de ENERO de 2021</t>
  </si>
  <si>
    <t>EL DIRECTOR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</si>
</sst>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%\ \ "/>
    <numFmt numFmtId="166" formatCode="0.00%\ \ "/>
  </numFmts>
  <fonts count="16" x14ac:knownFonts="1">
    <font>
      <sz val="10"/>
      <name val="MS Sans Serif"/>
    </font>
    <font>
      <sz val="6"/>
      <name val="Small Fonts"/>
      <family val="2"/>
    </font>
    <font>
      <b/>
      <sz val="6"/>
      <name val="Small Fonts"/>
      <family val="2"/>
    </font>
    <font>
      <u/>
      <sz val="6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sz val="7"/>
      <name val="Small Fonts"/>
      <family val="2"/>
    </font>
    <font>
      <b/>
      <sz val="7"/>
      <name val="Small Fonts"/>
      <family val="2"/>
    </font>
    <font>
      <u/>
      <sz val="7"/>
      <name val="Small Fonts"/>
      <family val="2"/>
    </font>
    <font>
      <sz val="5.5"/>
      <name val="Small Fonts"/>
      <family val="2"/>
    </font>
    <font>
      <sz val="6"/>
      <name val="Small Fonts"/>
      <family val="2"/>
    </font>
    <font>
      <b/>
      <sz val="6"/>
      <name val="Small Fonts"/>
      <family val="2"/>
    </font>
    <font>
      <sz val="7"/>
      <name val="MS Sans Serif"/>
      <family val="2"/>
    </font>
    <font>
      <b/>
      <sz val="8"/>
      <name val="Times New Roman"/>
      <family val="1"/>
    </font>
    <font>
      <b/>
      <u/>
      <sz val="7"/>
      <name val="Small Fonts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5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Continuous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3" fillId="0" borderId="0" xfId="0" applyFont="1"/>
    <xf numFmtId="165" fontId="5" fillId="0" borderId="0" xfId="0" applyNumberFormat="1" applyFont="1" applyBorder="1"/>
    <xf numFmtId="3" fontId="1" fillId="0" borderId="0" xfId="0" applyNumberFormat="1" applyFont="1"/>
    <xf numFmtId="3" fontId="0" fillId="0" borderId="0" xfId="0" applyNumberFormat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Border="1"/>
    <xf numFmtId="0" fontId="6" fillId="0" borderId="2" xfId="0" applyFont="1" applyBorder="1"/>
    <xf numFmtId="0" fontId="6" fillId="0" borderId="0" xfId="0" applyFont="1"/>
    <xf numFmtId="0" fontId="7" fillId="0" borderId="2" xfId="0" applyFont="1" applyBorder="1" applyAlignment="1">
      <alignment horizontal="center"/>
    </xf>
    <xf numFmtId="0" fontId="6" fillId="0" borderId="6" xfId="0" applyFont="1" applyBorder="1"/>
    <xf numFmtId="3" fontId="6" fillId="0" borderId="2" xfId="0" applyNumberFormat="1" applyFont="1" applyBorder="1"/>
    <xf numFmtId="3" fontId="6" fillId="0" borderId="6" xfId="0" applyNumberFormat="1" applyFont="1" applyBorder="1"/>
    <xf numFmtId="3" fontId="7" fillId="0" borderId="2" xfId="0" applyNumberFormat="1" applyFont="1" applyBorder="1"/>
    <xf numFmtId="3" fontId="7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165" fontId="6" fillId="0" borderId="2" xfId="0" applyNumberFormat="1" applyFont="1" applyBorder="1"/>
    <xf numFmtId="165" fontId="6" fillId="0" borderId="6" xfId="0" applyNumberFormat="1" applyFont="1" applyBorder="1"/>
    <xf numFmtId="165" fontId="7" fillId="0" borderId="2" xfId="0" applyNumberFormat="1" applyFont="1" applyBorder="1"/>
    <xf numFmtId="165" fontId="7" fillId="0" borderId="6" xfId="0" applyNumberFormat="1" applyFont="1" applyBorder="1"/>
    <xf numFmtId="165" fontId="6" fillId="0" borderId="3" xfId="0" applyNumberFormat="1" applyFont="1" applyBorder="1"/>
    <xf numFmtId="165" fontId="6" fillId="0" borderId="5" xfId="0" applyNumberFormat="1" applyFont="1" applyBorder="1"/>
    <xf numFmtId="164" fontId="6" fillId="0" borderId="2" xfId="0" applyNumberFormat="1" applyFont="1" applyBorder="1"/>
    <xf numFmtId="164" fontId="6" fillId="0" borderId="3" xfId="0" applyNumberFormat="1" applyFont="1" applyBorder="1"/>
    <xf numFmtId="164" fontId="6" fillId="0" borderId="5" xfId="0" applyNumberFormat="1" applyFont="1" applyBorder="1"/>
    <xf numFmtId="3" fontId="6" fillId="0" borderId="0" xfId="0" applyNumberFormat="1" applyFont="1"/>
    <xf numFmtId="3" fontId="8" fillId="0" borderId="0" xfId="0" applyNumberFormat="1" applyFont="1"/>
    <xf numFmtId="0" fontId="9" fillId="0" borderId="1" xfId="0" applyFont="1" applyBorder="1"/>
    <xf numFmtId="0" fontId="9" fillId="0" borderId="4" xfId="0" applyFont="1" applyBorder="1"/>
    <xf numFmtId="0" fontId="10" fillId="0" borderId="2" xfId="0" applyFont="1" applyBorder="1"/>
    <xf numFmtId="0" fontId="10" fillId="0" borderId="6" xfId="0" applyFont="1" applyBorder="1"/>
    <xf numFmtId="0" fontId="10" fillId="0" borderId="0" xfId="0" applyFont="1"/>
    <xf numFmtId="0" fontId="11" fillId="0" borderId="0" xfId="0" applyFont="1"/>
    <xf numFmtId="0" fontId="7" fillId="0" borderId="6" xfId="0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12" fillId="0" borderId="0" xfId="0" applyFont="1"/>
    <xf numFmtId="3" fontId="4" fillId="0" borderId="0" xfId="0" applyNumberFormat="1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0" borderId="7" xfId="0" applyFont="1" applyBorder="1"/>
    <xf numFmtId="0" fontId="7" fillId="0" borderId="2" xfId="0" applyFont="1" applyBorder="1" applyAlignment="1">
      <alignment horizontal="centerContinuous"/>
    </xf>
    <xf numFmtId="0" fontId="6" fillId="0" borderId="3" xfId="0" applyFont="1" applyBorder="1"/>
    <xf numFmtId="0" fontId="7" fillId="0" borderId="0" xfId="0" applyFont="1" applyAlignment="1">
      <alignment horizontal="left"/>
    </xf>
    <xf numFmtId="3" fontId="7" fillId="0" borderId="0" xfId="0" applyNumberFormat="1" applyFont="1" applyAlignment="1"/>
    <xf numFmtId="0" fontId="7" fillId="0" borderId="0" xfId="0" applyFont="1"/>
    <xf numFmtId="0" fontId="6" fillId="0" borderId="3" xfId="0" applyFont="1" applyBorder="1" applyAlignment="1">
      <alignment horizontal="center"/>
    </xf>
    <xf numFmtId="0" fontId="6" fillId="0" borderId="5" xfId="0" applyFont="1" applyBorder="1"/>
    <xf numFmtId="3" fontId="7" fillId="0" borderId="0" xfId="0" applyNumberFormat="1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4" fillId="0" borderId="0" xfId="0" applyFont="1"/>
    <xf numFmtId="3" fontId="14" fillId="0" borderId="0" xfId="0" applyNumberFormat="1" applyFont="1"/>
    <xf numFmtId="3" fontId="5" fillId="0" borderId="0" xfId="0" applyNumberFormat="1" applyFont="1" applyAlignment="1"/>
    <xf numFmtId="3" fontId="5" fillId="0" borderId="2" xfId="0" applyNumberFormat="1" applyFont="1" applyBorder="1"/>
    <xf numFmtId="0" fontId="5" fillId="0" borderId="0" xfId="0" applyFont="1"/>
    <xf numFmtId="0" fontId="4" fillId="0" borderId="2" xfId="0" applyFont="1" applyBorder="1"/>
    <xf numFmtId="0" fontId="4" fillId="0" borderId="6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3" fontId="4" fillId="0" borderId="2" xfId="0" applyNumberFormat="1" applyFont="1" applyBorder="1"/>
    <xf numFmtId="0" fontId="5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165" fontId="4" fillId="0" borderId="2" xfId="0" applyNumberFormat="1" applyFont="1" applyBorder="1"/>
    <xf numFmtId="0" fontId="4" fillId="0" borderId="6" xfId="0" applyFont="1" applyBorder="1"/>
    <xf numFmtId="3" fontId="4" fillId="0" borderId="6" xfId="0" applyNumberFormat="1" applyFont="1" applyBorder="1"/>
    <xf numFmtId="165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165" fontId="4" fillId="0" borderId="3" xfId="0" applyNumberFormat="1" applyFont="1" applyBorder="1"/>
    <xf numFmtId="165" fontId="4" fillId="0" borderId="5" xfId="0" applyNumberFormat="1" applyFont="1" applyBorder="1"/>
    <xf numFmtId="0" fontId="5" fillId="0" borderId="2" xfId="0" applyFont="1" applyBorder="1" applyAlignment="1">
      <alignment horizontal="centerContinuous"/>
    </xf>
    <xf numFmtId="3" fontId="5" fillId="0" borderId="6" xfId="0" applyNumberFormat="1" applyFont="1" applyBorder="1"/>
    <xf numFmtId="165" fontId="5" fillId="0" borderId="2" xfId="0" applyNumberFormat="1" applyFont="1" applyBorder="1"/>
    <xf numFmtId="165" fontId="5" fillId="0" borderId="6" xfId="0" applyNumberFormat="1" applyFont="1" applyBorder="1"/>
    <xf numFmtId="0" fontId="4" fillId="0" borderId="7" xfId="0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166" fontId="4" fillId="0" borderId="2" xfId="0" applyNumberFormat="1" applyFont="1" applyBorder="1"/>
    <xf numFmtId="166" fontId="4" fillId="0" borderId="6" xfId="0" applyNumberFormat="1" applyFont="1" applyBorder="1"/>
    <xf numFmtId="166" fontId="4" fillId="0" borderId="3" xfId="0" applyNumberFormat="1" applyFont="1" applyBorder="1"/>
    <xf numFmtId="166" fontId="4" fillId="0" borderId="5" xfId="0" applyNumberFormat="1" applyFont="1" applyBorder="1"/>
    <xf numFmtId="166" fontId="5" fillId="0" borderId="2" xfId="0" applyNumberFormat="1" applyFont="1" applyBorder="1"/>
    <xf numFmtId="166" fontId="5" fillId="0" borderId="6" xfId="0" applyNumberFormat="1" applyFont="1" applyBorder="1"/>
    <xf numFmtId="0" fontId="1" fillId="0" borderId="0" xfId="1" applyFont="1"/>
    <xf numFmtId="0" fontId="5" fillId="0" borderId="0" xfId="1" applyFont="1"/>
    <xf numFmtId="3" fontId="2" fillId="0" borderId="0" xfId="1" applyNumberFormat="1" applyFont="1" applyAlignment="1">
      <alignment horizontal="right"/>
    </xf>
    <xf numFmtId="0" fontId="1" fillId="0" borderId="1" xfId="1" applyFont="1" applyBorder="1"/>
    <xf numFmtId="0" fontId="1" fillId="0" borderId="4" xfId="1" applyFont="1" applyBorder="1"/>
    <xf numFmtId="0" fontId="9" fillId="0" borderId="1" xfId="1" applyFont="1" applyBorder="1"/>
    <xf numFmtId="0" fontId="9" fillId="0" borderId="4" xfId="1" applyFont="1" applyBorder="1"/>
    <xf numFmtId="0" fontId="13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2" fillId="0" borderId="0" xfId="1" applyFont="1"/>
    <xf numFmtId="0" fontId="13" fillId="0" borderId="2" xfId="1" applyFont="1" applyFill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3" xfId="1" applyFont="1" applyBorder="1"/>
    <xf numFmtId="0" fontId="1" fillId="0" borderId="5" xfId="1" applyFont="1" applyBorder="1"/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0" fontId="4" fillId="0" borderId="5" xfId="1" applyFont="1" applyBorder="1"/>
    <xf numFmtId="0" fontId="4" fillId="0" borderId="0" xfId="1" applyFont="1"/>
    <xf numFmtId="0" fontId="1" fillId="0" borderId="2" xfId="1" applyFont="1" applyBorder="1"/>
    <xf numFmtId="0" fontId="1" fillId="0" borderId="6" xfId="1" applyFont="1" applyBorder="1"/>
    <xf numFmtId="0" fontId="4" fillId="0" borderId="2" xfId="1" applyFont="1" applyBorder="1"/>
    <xf numFmtId="165" fontId="4" fillId="0" borderId="2" xfId="1" applyNumberFormat="1" applyFont="1" applyBorder="1"/>
    <xf numFmtId="0" fontId="4" fillId="0" borderId="6" xfId="1" applyFont="1" applyBorder="1"/>
    <xf numFmtId="3" fontId="4" fillId="0" borderId="2" xfId="1" applyNumberFormat="1" applyFont="1" applyBorder="1"/>
    <xf numFmtId="3" fontId="4" fillId="0" borderId="6" xfId="1" applyNumberFormat="1" applyFont="1" applyBorder="1"/>
    <xf numFmtId="165" fontId="4" fillId="0" borderId="6" xfId="1" applyNumberFormat="1" applyFont="1" applyBorder="1"/>
    <xf numFmtId="3" fontId="4" fillId="0" borderId="5" xfId="1" applyNumberFormat="1" applyFont="1" applyBorder="1"/>
    <xf numFmtId="3" fontId="4" fillId="0" borderId="3" xfId="1" applyNumberFormat="1" applyFont="1" applyBorder="1"/>
    <xf numFmtId="165" fontId="4" fillId="0" borderId="3" xfId="1" applyNumberFormat="1" applyFont="1" applyBorder="1"/>
    <xf numFmtId="165" fontId="4" fillId="0" borderId="5" xfId="1" applyNumberFormat="1" applyFont="1" applyBorder="1"/>
    <xf numFmtId="0" fontId="5" fillId="0" borderId="2" xfId="1" applyFont="1" applyBorder="1" applyAlignment="1">
      <alignment horizontal="centerContinuous"/>
    </xf>
    <xf numFmtId="3" fontId="5" fillId="0" borderId="2" xfId="1" applyNumberFormat="1" applyFont="1" applyBorder="1"/>
    <xf numFmtId="3" fontId="5" fillId="0" borderId="6" xfId="1" applyNumberFormat="1" applyFont="1" applyBorder="1"/>
    <xf numFmtId="165" fontId="5" fillId="0" borderId="2" xfId="1" applyNumberFormat="1" applyFont="1" applyBorder="1"/>
    <xf numFmtId="165" fontId="5" fillId="0" borderId="6" xfId="1" applyNumberFormat="1" applyFont="1" applyBorder="1"/>
    <xf numFmtId="0" fontId="4" fillId="0" borderId="7" xfId="1" applyFont="1" applyBorder="1"/>
    <xf numFmtId="0" fontId="4" fillId="0" borderId="6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164" fontId="4" fillId="0" borderId="2" xfId="1" applyNumberFormat="1" applyFont="1" applyBorder="1"/>
    <xf numFmtId="164" fontId="4" fillId="0" borderId="3" xfId="1" applyNumberFormat="1" applyFont="1" applyBorder="1"/>
    <xf numFmtId="164" fontId="4" fillId="0" borderId="5" xfId="1" applyNumberFormat="1" applyFont="1" applyBorder="1"/>
    <xf numFmtId="3" fontId="4" fillId="0" borderId="0" xfId="1" applyNumberFormat="1" applyFont="1"/>
    <xf numFmtId="0" fontId="14" fillId="0" borderId="0" xfId="1" applyFont="1"/>
    <xf numFmtId="3" fontId="14" fillId="0" borderId="0" xfId="1" applyNumberFormat="1" applyFont="1"/>
    <xf numFmtId="3" fontId="8" fillId="0" borderId="0" xfId="1" applyNumberFormat="1" applyFont="1"/>
    <xf numFmtId="3" fontId="5" fillId="0" borderId="0" xfId="1" applyNumberFormat="1" applyFont="1" applyAlignment="1">
      <alignment horizontal="right"/>
    </xf>
    <xf numFmtId="0" fontId="1" fillId="0" borderId="0" xfId="1" applyFont="1" applyAlignment="1">
      <alignment horizontal="centerContinuous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12" fillId="0" borderId="0" xfId="1" applyFont="1"/>
    <xf numFmtId="3" fontId="5" fillId="0" borderId="0" xfId="1" applyNumberFormat="1" applyFont="1" applyAlignment="1">
      <alignment horizontal="left"/>
    </xf>
    <xf numFmtId="0" fontId="12" fillId="0" borderId="0" xfId="1" applyFont="1" applyAlignment="1">
      <alignment horizontal="centerContinuous"/>
    </xf>
    <xf numFmtId="0" fontId="4" fillId="0" borderId="0" xfId="1" applyFont="1" applyAlignment="1"/>
    <xf numFmtId="3" fontId="4" fillId="0" borderId="0" xfId="1" applyNumberFormat="1" applyFont="1" applyAlignment="1">
      <alignment horizontal="centerContinuous"/>
    </xf>
    <xf numFmtId="3" fontId="5" fillId="0" borderId="0" xfId="1" applyNumberFormat="1" applyFont="1" applyAlignment="1"/>
    <xf numFmtId="0" fontId="4" fillId="0" borderId="0" xfId="1" applyFont="1" applyAlignment="1">
      <alignment horizontal="right"/>
    </xf>
    <xf numFmtId="3" fontId="1" fillId="0" borderId="0" xfId="1" applyNumberFormat="1" applyFont="1"/>
    <xf numFmtId="0" fontId="15" fillId="0" borderId="0" xfId="1"/>
    <xf numFmtId="3" fontId="15" fillId="0" borderId="0" xfId="1" applyNumberFormat="1"/>
    <xf numFmtId="3" fontId="4" fillId="0" borderId="0" xfId="1" applyNumberFormat="1" applyFont="1" applyBorder="1"/>
    <xf numFmtId="0" fontId="3" fillId="0" borderId="0" xfId="1" applyFont="1"/>
    <xf numFmtId="0" fontId="1" fillId="0" borderId="0" xfId="1" applyFont="1" applyBorder="1"/>
    <xf numFmtId="165" fontId="5" fillId="0" borderId="0" xfId="1" applyNumberFormat="1" applyFont="1" applyBorder="1"/>
    <xf numFmtId="3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5" fillId="0" borderId="0" xfId="0" applyNumberFormat="1" applyFont="1" applyAlignment="1">
      <alignment horizontal="centerContinuous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1148" name="Group 124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49" name="Object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0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7E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1154" name="Group 130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55" name="Object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156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57" name="Object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58" name="Object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38100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38200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5" name="Object 1" hidden="1">
                <a:extLst>
                  <a:ext uri="{63B3BB69-23CF-44E3-9099-C40C66FF867C}">
                    <a14:compatExt spid="_x0000_s11265"/>
                  </a:ext>
                  <a:ext uri="{FF2B5EF4-FFF2-40B4-BE49-F238E27FC236}">
                    <a16:creationId xmlns:a16="http://schemas.microsoft.com/office/drawing/2014/main" id="{00000000-0008-0000-0900-000001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>
          <a:grpSpLocks/>
        </xdr:cNvGrpSpPr>
      </xdr:nvGrpSpPr>
      <xdr:grpSpPr bwMode="auto">
        <a:xfrm>
          <a:off x="146685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266" name="Object 2" hidden="1">
                <a:extLst>
                  <a:ext uri="{63B3BB69-23CF-44E3-9099-C40C66FF867C}">
                    <a14:compatExt spid="_x0000_s11266"/>
                  </a:ext>
                  <a:ext uri="{FF2B5EF4-FFF2-40B4-BE49-F238E27FC236}">
                    <a16:creationId xmlns:a16="http://schemas.microsoft.com/office/drawing/2014/main" id="{00000000-0008-0000-0900-0000022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9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9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89" name="Object 1" hidden="1">
                <a:extLst>
                  <a:ext uri="{63B3BB69-23CF-44E3-9099-C40C66FF867C}">
                    <a14:compatExt spid="_x0000_s12289"/>
                  </a:ext>
                  <a:ext uri="{FF2B5EF4-FFF2-40B4-BE49-F238E27FC236}">
                    <a16:creationId xmlns:a16="http://schemas.microsoft.com/office/drawing/2014/main" id="{00000000-0008-0000-0A00-0000013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14697075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290" name="Object 2" hidden="1">
                <a:extLst>
                  <a:ext uri="{63B3BB69-23CF-44E3-9099-C40C66FF867C}">
                    <a14:compatExt spid="_x0000_s12290"/>
                  </a:ext>
                  <a:ext uri="{FF2B5EF4-FFF2-40B4-BE49-F238E27FC236}">
                    <a16:creationId xmlns:a16="http://schemas.microsoft.com/office/drawing/2014/main" id="{00000000-0008-0000-0A00-0000023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A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2292" name="Object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:a16="http://schemas.microsoft.com/office/drawing/2014/main" id="{00000000-0008-0000-0A00-00000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647700</xdr:colOff>
      <xdr:row>5</xdr:row>
      <xdr:rowOff>28575</xdr:rowOff>
    </xdr:to>
    <xdr:grpSp>
      <xdr:nvGrpSpPr>
        <xdr:cNvPr id="2" name="Group 118">
          <a:extLst>
            <a:ext uri="{FF2B5EF4-FFF2-40B4-BE49-F238E27FC236}">
              <a16:creationId xmlns:a16="http://schemas.microsoft.com/office/drawing/2014/main" id="{927CB97F-13BE-4885-AFF4-697EB43D9F98}"/>
            </a:ext>
          </a:extLst>
        </xdr:cNvPr>
        <xdr:cNvGrpSpPr>
          <a:grpSpLocks/>
        </xdr:cNvGrpSpPr>
      </xdr:nvGrpSpPr>
      <xdr:grpSpPr bwMode="auto">
        <a:xfrm>
          <a:off x="38100" y="0"/>
          <a:ext cx="6457950" cy="533400"/>
          <a:chOff x="4" y="4"/>
          <a:chExt cx="612" cy="78"/>
        </a:xfrm>
      </xdr:grpSpPr>
      <xdr:sp macro="" textlink="">
        <xdr:nvSpPr>
          <xdr:cNvPr id="3" name="Text Box 119">
            <a:extLst>
              <a:ext uri="{FF2B5EF4-FFF2-40B4-BE49-F238E27FC236}">
                <a16:creationId xmlns:a16="http://schemas.microsoft.com/office/drawing/2014/main" id="{5CD13A53-B361-4484-983D-15F62BB2A2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4" name="Picture 120">
            <a:extLst>
              <a:ext uri="{FF2B5EF4-FFF2-40B4-BE49-F238E27FC236}">
                <a16:creationId xmlns:a16="http://schemas.microsoft.com/office/drawing/2014/main" id="{54947D83-0F2B-4248-8E13-380A6502225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5" name="Group 124">
          <a:extLst>
            <a:ext uri="{FF2B5EF4-FFF2-40B4-BE49-F238E27FC236}">
              <a16:creationId xmlns:a16="http://schemas.microsoft.com/office/drawing/2014/main" id="{357AFF85-6A1C-4891-B819-A18EC3DA5ACE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3" name="Object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26" descr="C:\DocumentosIzas\Calidad\Marca AENOR\iqnetms.bmp">
            <a:extLst>
              <a:ext uri="{FF2B5EF4-FFF2-40B4-BE49-F238E27FC236}">
                <a16:creationId xmlns:a16="http://schemas.microsoft.com/office/drawing/2014/main" id="{0F1512C2-B770-4F6C-9A41-78BA695344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8" name="Group 130">
          <a:extLst>
            <a:ext uri="{FF2B5EF4-FFF2-40B4-BE49-F238E27FC236}">
              <a16:creationId xmlns:a16="http://schemas.microsoft.com/office/drawing/2014/main" id="{497F85E5-D4A9-4644-ADB3-F2B29E825FFB}"/>
            </a:ext>
          </a:extLst>
        </xdr:cNvPr>
        <xdr:cNvGrpSpPr>
          <a:grpSpLocks/>
        </xdr:cNvGrpSpPr>
      </xdr:nvGrpSpPr>
      <xdr:grpSpPr bwMode="auto">
        <a:xfrm>
          <a:off x="14811375" y="11372850"/>
          <a:ext cx="733425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3314" name="Object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0" name="Picture 132" descr="C:\DocumentosIzas\Calidad\Marca AENOR\iqnetms.bmp">
            <a:extLst>
              <a:ext uri="{FF2B5EF4-FFF2-40B4-BE49-F238E27FC236}">
                <a16:creationId xmlns:a16="http://schemas.microsoft.com/office/drawing/2014/main" id="{89918663-A4F1-4CC3-AA87-8624EA3CDB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38100</xdr:colOff>
      <xdr:row>1</xdr:row>
      <xdr:rowOff>9525</xdr:rowOff>
    </xdr:from>
    <xdr:to>
      <xdr:col>10</xdr:col>
      <xdr:colOff>352425</xdr:colOff>
      <xdr:row>6</xdr:row>
      <xdr:rowOff>66675</xdr:rowOff>
    </xdr:to>
    <xdr:grpSp>
      <xdr:nvGrpSpPr>
        <xdr:cNvPr id="11" name="Group 133">
          <a:extLst>
            <a:ext uri="{FF2B5EF4-FFF2-40B4-BE49-F238E27FC236}">
              <a16:creationId xmlns:a16="http://schemas.microsoft.com/office/drawing/2014/main" id="{3C1C8C29-42D7-4AA8-BFFD-3FEBEB47C8E1}"/>
            </a:ext>
          </a:extLst>
        </xdr:cNvPr>
        <xdr:cNvGrpSpPr>
          <a:grpSpLocks/>
        </xdr:cNvGrpSpPr>
      </xdr:nvGrpSpPr>
      <xdr:grpSpPr bwMode="auto">
        <a:xfrm>
          <a:off x="7391400" y="133350"/>
          <a:ext cx="6543675" cy="533400"/>
          <a:chOff x="4" y="4"/>
          <a:chExt cx="612" cy="78"/>
        </a:xfrm>
      </xdr:grpSpPr>
      <xdr:sp macro="" textlink="">
        <xdr:nvSpPr>
          <xdr:cNvPr id="12" name="Text Box 134">
            <a:extLst>
              <a:ext uri="{FF2B5EF4-FFF2-40B4-BE49-F238E27FC236}">
                <a16:creationId xmlns:a16="http://schemas.microsoft.com/office/drawing/2014/main" id="{42E5E308-188D-4252-8D10-F1DFDB0DAA5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3" y="7"/>
            <a:ext cx="313" cy="6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endParaRPr lang="es-ES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Ogasun, Finantza eta Aurrekontu Saila</a:t>
            </a: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ES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Departamento de Hacienda, Finanzas y Presupuestos</a:t>
            </a:r>
            <a:endParaRPr lang="es-E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pic>
        <xdr:nvPicPr>
          <xdr:cNvPr id="13" name="Picture 135">
            <a:extLst>
              <a:ext uri="{FF2B5EF4-FFF2-40B4-BE49-F238E27FC236}">
                <a16:creationId xmlns:a16="http://schemas.microsoft.com/office/drawing/2014/main" id="{BF03891F-FDD9-4396-9EF1-3B3896498D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4"/>
            <a:ext cx="220" cy="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Object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100-000001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0" name="Object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100-0000020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3" name="Object 1" hidden="1">
                <a:extLst>
                  <a:ext uri="{63B3BB69-23CF-44E3-9099-C40C66FF867C}">
                    <a14:compatExt spid="_x0000_s3073"/>
                  </a:ext>
                  <a:ext uri="{FF2B5EF4-FFF2-40B4-BE49-F238E27FC236}">
                    <a16:creationId xmlns:a16="http://schemas.microsoft.com/office/drawing/2014/main" id="{00000000-0008-0000-0200-000001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4" name="Object 2" hidden="1">
                <a:extLst>
                  <a:ext uri="{63B3BB69-23CF-44E3-9099-C40C66FF867C}">
                    <a14:compatExt spid="_x0000_s3074"/>
                  </a:ext>
                  <a:ext uri="{FF2B5EF4-FFF2-40B4-BE49-F238E27FC236}">
                    <a16:creationId xmlns:a16="http://schemas.microsoft.com/office/drawing/2014/main" id="{00000000-0008-0000-0200-0000020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1" name="Object 1" hidden="1">
                <a:extLst>
                  <a:ext uri="{63B3BB69-23CF-44E3-9099-C40C66FF867C}">
                    <a14:compatExt spid="_x0000_s5121"/>
                  </a:ext>
                  <a:ext uri="{FF2B5EF4-FFF2-40B4-BE49-F238E27FC236}">
                    <a16:creationId xmlns:a16="http://schemas.microsoft.com/office/drawing/2014/main" id="{00000000-0008-0000-0300-000001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1470660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5122" name="Object 2" hidden="1">
                <a:extLst>
                  <a:ext uri="{63B3BB69-23CF-44E3-9099-C40C66FF867C}">
                    <a14:compatExt spid="_x0000_s5122"/>
                  </a:ext>
                  <a:ext uri="{FF2B5EF4-FFF2-40B4-BE49-F238E27FC236}">
                    <a16:creationId xmlns:a16="http://schemas.microsoft.com/office/drawing/2014/main" id="{00000000-0008-0000-0300-0000021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0</xdr:row>
          <xdr:rowOff>19050</xdr:rowOff>
        </xdr:from>
        <xdr:to>
          <xdr:col>6</xdr:col>
          <xdr:colOff>981075</xdr:colOff>
          <xdr:row>6</xdr:row>
          <xdr:rowOff>66675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5" name="Object 1" hidden="1">
                <a:extLst>
                  <a:ext uri="{63B3BB69-23CF-44E3-9099-C40C66FF867C}">
                    <a14:compatExt spid="_x0000_s6145"/>
                  </a:ext>
                  <a:ext uri="{FF2B5EF4-FFF2-40B4-BE49-F238E27FC236}">
                    <a16:creationId xmlns:a16="http://schemas.microsoft.com/office/drawing/2014/main" id="{00000000-0008-0000-0400-000001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>
          <a:grpSpLocks/>
        </xdr:cNvGrpSpPr>
      </xdr:nvGrpSpPr>
      <xdr:grpSpPr bwMode="auto">
        <a:xfrm>
          <a:off x="14697075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6146" name="Object 2" hidden="1">
                <a:extLst>
                  <a:ext uri="{63B3BB69-23CF-44E3-9099-C40C66FF867C}">
                    <a14:compatExt spid="_x0000_s6146"/>
                  </a:ext>
                  <a:ext uri="{FF2B5EF4-FFF2-40B4-BE49-F238E27FC236}">
                    <a16:creationId xmlns:a16="http://schemas.microsoft.com/office/drawing/2014/main" id="{00000000-0008-0000-0400-0000021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69" name="Object 1" hidden="1">
                <a:extLst>
                  <a:ext uri="{63B3BB69-23CF-44E3-9099-C40C66FF867C}">
                    <a14:compatExt spid="_x0000_s7169"/>
                  </a:ext>
                  <a:ext uri="{FF2B5EF4-FFF2-40B4-BE49-F238E27FC236}">
                    <a16:creationId xmlns:a16="http://schemas.microsoft.com/office/drawing/2014/main" id="{00000000-0008-0000-0500-000001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>
          <a:grpSpLocks/>
        </xdr:cNvGrpSpPr>
      </xdr:nvGrpSpPr>
      <xdr:grpSpPr bwMode="auto">
        <a:xfrm>
          <a:off x="14687550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170" name="Object 2" hidden="1">
                <a:extLst>
                  <a:ext uri="{63B3BB69-23CF-44E3-9099-C40C66FF867C}">
                    <a14:compatExt spid="_x0000_s7170"/>
                  </a:ext>
                  <a:ext uri="{FF2B5EF4-FFF2-40B4-BE49-F238E27FC236}">
                    <a16:creationId xmlns:a16="http://schemas.microsoft.com/office/drawing/2014/main" id="{00000000-0008-0000-0500-0000021C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0</xdr:colOff>
      <xdr:row>131</xdr:row>
      <xdr:rowOff>66675</xdr:rowOff>
    </xdr:to>
    <xdr:grpSp>
      <xdr:nvGrpSpPr>
        <xdr:cNvPr id="10" name="Group 12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GrpSpPr>
          <a:grpSpLocks/>
        </xdr:cNvGrpSpPr>
      </xdr:nvGrpSpPr>
      <xdr:grpSpPr bwMode="auto">
        <a:xfrm>
          <a:off x="5915031" y="11344275"/>
          <a:ext cx="676276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197" name="Object 5" hidden="1">
                <a:extLst>
                  <a:ext uri="{63B3BB69-23CF-44E3-9099-C40C66FF867C}">
                    <a14:compatExt spid="_x0000_s8197"/>
                  </a:ext>
                  <a:ext uri="{FF2B5EF4-FFF2-40B4-BE49-F238E27FC236}">
                    <a16:creationId xmlns:a16="http://schemas.microsoft.com/office/drawing/2014/main" id="{00000000-0008-0000-0600-000005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12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8198" name="Object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628650</xdr:colOff>
      <xdr:row>123</xdr:row>
      <xdr:rowOff>66675</xdr:rowOff>
    </xdr:from>
    <xdr:to>
      <xdr:col>12</xdr:col>
      <xdr:colOff>619125</xdr:colOff>
      <xdr:row>131</xdr:row>
      <xdr:rowOff>76200</xdr:rowOff>
    </xdr:to>
    <xdr:grpSp>
      <xdr:nvGrpSpPr>
        <xdr:cNvPr id="18" name="Group 130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pSpPr>
          <a:grpSpLocks/>
        </xdr:cNvGrpSpPr>
      </xdr:nvGrpSpPr>
      <xdr:grpSpPr bwMode="auto">
        <a:xfrm>
          <a:off x="14620875" y="1135380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8201" name="Object 9" hidden="1">
                <a:extLst>
                  <a:ext uri="{63B3BB69-23CF-44E3-9099-C40C66FF867C}">
                    <a14:compatExt spid="_x0000_s8201"/>
                  </a:ext>
                  <a:ext uri="{FF2B5EF4-FFF2-40B4-BE49-F238E27FC236}">
                    <a16:creationId xmlns:a16="http://schemas.microsoft.com/office/drawing/2014/main" id="{00000000-0008-0000-0600-00000920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20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47625</xdr:colOff>
          <xdr:row>0</xdr:row>
          <xdr:rowOff>38100</xdr:rowOff>
        </xdr:from>
        <xdr:to>
          <xdr:col>6</xdr:col>
          <xdr:colOff>876300</xdr:colOff>
          <xdr:row>5</xdr:row>
          <xdr:rowOff>85725</xdr:rowOff>
        </xdr:to>
        <xdr:sp macro="" textlink="">
          <xdr:nvSpPr>
            <xdr:cNvPr id="8202" name="Object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123</xdr:row>
      <xdr:rowOff>57150</xdr:rowOff>
    </xdr:from>
    <xdr:to>
      <xdr:col>5</xdr:col>
      <xdr:colOff>9525</xdr:colOff>
      <xdr:row>131</xdr:row>
      <xdr:rowOff>66675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>
          <a:grpSpLocks/>
        </xdr:cNvGrpSpPr>
      </xdr:nvGrpSpPr>
      <xdr:grpSpPr bwMode="auto">
        <a:xfrm>
          <a:off x="5915025" y="11344275"/>
          <a:ext cx="68580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7" name="Object 1" hidden="1">
                <a:extLst>
                  <a:ext uri="{63B3BB69-23CF-44E3-9099-C40C66FF867C}">
                    <a14:compatExt spid="_x0000_s9217"/>
                  </a:ext>
                  <a:ext uri="{FF2B5EF4-FFF2-40B4-BE49-F238E27FC236}">
                    <a16:creationId xmlns:a16="http://schemas.microsoft.com/office/drawing/2014/main" id="{00000000-0008-0000-0700-000001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628650</xdr:colOff>
      <xdr:row>123</xdr:row>
      <xdr:rowOff>66675</xdr:rowOff>
    </xdr:from>
    <xdr:to>
      <xdr:col>12</xdr:col>
      <xdr:colOff>581025</xdr:colOff>
      <xdr:row>131</xdr:row>
      <xdr:rowOff>76200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>
          <a:grpSpLocks/>
        </xdr:cNvGrpSpPr>
      </xdr:nvGrpSpPr>
      <xdr:grpSpPr bwMode="auto">
        <a:xfrm>
          <a:off x="14678025" y="11353800"/>
          <a:ext cx="7429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9218" name="Object 2" hidden="1">
                <a:extLst>
                  <a:ext uri="{63B3BB69-23CF-44E3-9099-C40C66FF867C}">
                    <a14:compatExt spid="_x0000_s9218"/>
                  </a:ext>
                  <a:ext uri="{FF2B5EF4-FFF2-40B4-BE49-F238E27FC236}">
                    <a16:creationId xmlns:a16="http://schemas.microsoft.com/office/drawing/2014/main" id="{00000000-0008-0000-0700-00000224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7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0</xdr:row>
          <xdr:rowOff>19050</xdr:rowOff>
        </xdr:from>
        <xdr:to>
          <xdr:col>6</xdr:col>
          <xdr:colOff>1000125</xdr:colOff>
          <xdr:row>6</xdr:row>
          <xdr:rowOff>66675</xdr:rowOff>
        </xdr:to>
        <xdr:sp macro="" textlink="">
          <xdr:nvSpPr>
            <xdr:cNvPr id="9220" name="Object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7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123</xdr:row>
      <xdr:rowOff>57150</xdr:rowOff>
    </xdr:from>
    <xdr:to>
      <xdr:col>5</xdr:col>
      <xdr:colOff>85725</xdr:colOff>
      <xdr:row>131</xdr:row>
      <xdr:rowOff>114300</xdr:rowOff>
    </xdr:to>
    <xdr:grpSp>
      <xdr:nvGrpSpPr>
        <xdr:cNvPr id="2" name="Group 12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>
          <a:grpSpLocks/>
        </xdr:cNvGrpSpPr>
      </xdr:nvGrpSpPr>
      <xdr:grpSpPr bwMode="auto">
        <a:xfrm>
          <a:off x="5991225" y="11344275"/>
          <a:ext cx="685800" cy="914400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1" name="Object 1" hidden="1">
                <a:extLst>
                  <a:ext uri="{63B3BB69-23CF-44E3-9099-C40C66FF867C}">
                    <a14:compatExt spid="_x0000_s10241"/>
                  </a:ext>
                  <a:ext uri="{FF2B5EF4-FFF2-40B4-BE49-F238E27FC236}">
                    <a16:creationId xmlns:a16="http://schemas.microsoft.com/office/drawing/2014/main" id="{00000000-0008-0000-0800-000001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4" name="Picture 126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11</xdr:col>
      <xdr:colOff>685800</xdr:colOff>
      <xdr:row>124</xdr:row>
      <xdr:rowOff>9525</xdr:rowOff>
    </xdr:from>
    <xdr:to>
      <xdr:col>13</xdr:col>
      <xdr:colOff>38100</xdr:colOff>
      <xdr:row>131</xdr:row>
      <xdr:rowOff>95250</xdr:rowOff>
    </xdr:to>
    <xdr:grpSp>
      <xdr:nvGrpSpPr>
        <xdr:cNvPr id="5" name="Group 13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pSpPr>
          <a:grpSpLocks/>
        </xdr:cNvGrpSpPr>
      </xdr:nvGrpSpPr>
      <xdr:grpSpPr bwMode="auto">
        <a:xfrm>
          <a:off x="14658975" y="11372850"/>
          <a:ext cx="781050" cy="866775"/>
          <a:chOff x="7776" y="14400"/>
          <a:chExt cx="1366" cy="1440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42" name="Object 2" hidden="1">
                <a:extLst>
                  <a:ext uri="{63B3BB69-23CF-44E3-9099-C40C66FF867C}">
                    <a14:compatExt spid="_x0000_s10242"/>
                  </a:ext>
                  <a:ext uri="{FF2B5EF4-FFF2-40B4-BE49-F238E27FC236}">
                    <a16:creationId xmlns:a16="http://schemas.microsoft.com/office/drawing/2014/main" id="{00000000-0008-0000-0800-000002280000}"/>
                  </a:ext>
                </a:extLst>
              </xdr:cNvPr>
              <xdr:cNvSpPr/>
            </xdr:nvSpPr>
            <xdr:spPr bwMode="auto">
              <a:xfrm>
                <a:off x="7776" y="14400"/>
                <a:ext cx="796" cy="144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  <xdr:pic>
        <xdr:nvPicPr>
          <xdr:cNvPr id="7" name="Picture 132" descr="C:\DocumentosIzas\Calidad\Marca AENOR\iqnetms.bmp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6" y="14688"/>
            <a:ext cx="646" cy="6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0</xdr:col>
          <xdr:colOff>971550</xdr:colOff>
          <xdr:row>6</xdr:row>
          <xdr:rowOff>66675</xdr:rowOff>
        </xdr:to>
        <xdr:sp macro="" textlink="">
          <xdr:nvSpPr>
            <xdr:cNvPr id="10243" name="Object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8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0</xdr:row>
          <xdr:rowOff>19050</xdr:rowOff>
        </xdr:from>
        <xdr:to>
          <xdr:col>6</xdr:col>
          <xdr:colOff>971550</xdr:colOff>
          <xdr:row>6</xdr:row>
          <xdr:rowOff>66675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8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39.bin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3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.bin"/><Relationship Id="rId9" Type="http://schemas.openxmlformats.org/officeDocument/2006/relationships/oleObject" Target="../embeddings/oleObject4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1.vml"/><Relationship Id="rId7" Type="http://schemas.openxmlformats.org/officeDocument/2006/relationships/oleObject" Target="../embeddings/oleObject43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.bin"/><Relationship Id="rId9" Type="http://schemas.openxmlformats.org/officeDocument/2006/relationships/oleObject" Target="../embeddings/oleObject4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6" Type="http://schemas.openxmlformats.org/officeDocument/2006/relationships/oleObject" Target="../embeddings/oleObject4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2.vml"/><Relationship Id="rId7" Type="http://schemas.openxmlformats.org/officeDocument/2006/relationships/oleObject" Target="../embeddings/oleObject7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Relationship Id="rId9" Type="http://schemas.openxmlformats.org/officeDocument/2006/relationships/oleObject" Target="../embeddings/oleObject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11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Relationship Id="rId9" Type="http://schemas.openxmlformats.org/officeDocument/2006/relationships/oleObject" Target="../embeddings/oleObject1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5.bin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Relationship Id="rId9" Type="http://schemas.openxmlformats.org/officeDocument/2006/relationships/oleObject" Target="../embeddings/oleObject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5.vml"/><Relationship Id="rId7" Type="http://schemas.openxmlformats.org/officeDocument/2006/relationships/oleObject" Target="../embeddings/oleObject19.bin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Relationship Id="rId9" Type="http://schemas.openxmlformats.org/officeDocument/2006/relationships/oleObject" Target="../embeddings/oleObject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6.vml"/><Relationship Id="rId7" Type="http://schemas.openxmlformats.org/officeDocument/2006/relationships/oleObject" Target="../embeddings/oleObject23.bin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.bin"/><Relationship Id="rId9" Type="http://schemas.openxmlformats.org/officeDocument/2006/relationships/oleObject" Target="../embeddings/oleObject2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7.bin"/><Relationship Id="rId3" Type="http://schemas.openxmlformats.org/officeDocument/2006/relationships/vmlDrawing" Target="../drawings/vmlDrawing7.vml"/><Relationship Id="rId7" Type="http://schemas.openxmlformats.org/officeDocument/2006/relationships/image" Target="../media/image2.png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26.bin"/><Relationship Id="rId5" Type="http://schemas.openxmlformats.org/officeDocument/2006/relationships/image" Target="../media/image1.emf"/><Relationship Id="rId10" Type="http://schemas.openxmlformats.org/officeDocument/2006/relationships/image" Target="../media/image4.emf"/><Relationship Id="rId4" Type="http://schemas.openxmlformats.org/officeDocument/2006/relationships/oleObject" Target="../embeddings/oleObject25.bin"/><Relationship Id="rId9" Type="http://schemas.openxmlformats.org/officeDocument/2006/relationships/oleObject" Target="../embeddings/oleObject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8.vml"/><Relationship Id="rId7" Type="http://schemas.openxmlformats.org/officeDocument/2006/relationships/oleObject" Target="../embeddings/oleObject31.bin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oleObject3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9.bin"/><Relationship Id="rId9" Type="http://schemas.openxmlformats.org/officeDocument/2006/relationships/oleObject" Target="../embeddings/oleObject32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35.bin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3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3.bin"/><Relationship Id="rId9" Type="http://schemas.openxmlformats.org/officeDocument/2006/relationships/oleObject" Target="../embeddings/oleObject3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99</v>
      </c>
      <c r="B9" s="20" t="s">
        <v>24</v>
      </c>
      <c r="C9" s="20" t="s">
        <v>15</v>
      </c>
      <c r="D9" s="20" t="s">
        <v>26</v>
      </c>
      <c r="E9" s="45" t="s">
        <v>16</v>
      </c>
      <c r="G9" s="62" t="s">
        <v>102</v>
      </c>
      <c r="H9" s="20" t="s">
        <v>18</v>
      </c>
      <c r="I9" s="20" t="s">
        <v>27</v>
      </c>
      <c r="J9" s="20" t="s">
        <v>19</v>
      </c>
      <c r="K9" s="20" t="s">
        <v>20</v>
      </c>
      <c r="L9" s="20" t="s">
        <v>31</v>
      </c>
      <c r="M9" s="45" t="s">
        <v>22</v>
      </c>
      <c r="N9" s="58"/>
    </row>
    <row r="10" spans="1:14" s="11" customFormat="1" ht="10.5" x14ac:dyDescent="0.15">
      <c r="A10" s="63"/>
      <c r="B10" s="20" t="s">
        <v>25</v>
      </c>
      <c r="C10" s="20"/>
      <c r="D10" s="20" t="s">
        <v>24</v>
      </c>
      <c r="E10" s="45"/>
      <c r="G10" s="63"/>
      <c r="H10" s="20" t="s">
        <v>29</v>
      </c>
      <c r="I10" s="20" t="s">
        <v>33</v>
      </c>
      <c r="J10" s="20"/>
      <c r="K10" s="20"/>
      <c r="L10" s="20" t="s">
        <v>32</v>
      </c>
      <c r="M10" s="45"/>
      <c r="N10" s="58"/>
    </row>
    <row r="11" spans="1:14" s="11" customFormat="1" ht="10.5" x14ac:dyDescent="0.15">
      <c r="A11" s="63" t="s">
        <v>100</v>
      </c>
      <c r="B11" s="20" t="s">
        <v>23</v>
      </c>
      <c r="C11" s="20" t="s">
        <v>12</v>
      </c>
      <c r="D11" s="20" t="s">
        <v>13</v>
      </c>
      <c r="E11" s="45" t="s">
        <v>17</v>
      </c>
      <c r="G11" s="62" t="s">
        <v>101</v>
      </c>
      <c r="H11" s="20" t="s">
        <v>30</v>
      </c>
      <c r="I11" s="20" t="s">
        <v>28</v>
      </c>
      <c r="J11" s="20" t="s">
        <v>11</v>
      </c>
      <c r="K11" s="20" t="s">
        <v>21</v>
      </c>
      <c r="L11" s="72" t="s">
        <v>98</v>
      </c>
      <c r="M11" s="45" t="s">
        <v>34</v>
      </c>
      <c r="N11" s="58"/>
    </row>
    <row r="12" spans="1:14" ht="5.0999999999999996" customHeight="1" x14ac:dyDescent="0.15">
      <c r="A12" s="7"/>
      <c r="B12" s="5"/>
      <c r="C12" s="5"/>
      <c r="D12" s="5"/>
      <c r="E12" s="9"/>
      <c r="G12" s="59"/>
      <c r="H12" s="55"/>
      <c r="I12" s="55"/>
      <c r="J12" s="55"/>
      <c r="K12" s="55"/>
      <c r="L12" s="55"/>
      <c r="M12" s="60"/>
      <c r="N12" s="19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18"/>
      <c r="I13" s="18"/>
      <c r="J13" s="18"/>
      <c r="K13" s="28"/>
      <c r="L13" s="18"/>
      <c r="M13" s="21"/>
      <c r="N13" s="19"/>
    </row>
    <row r="14" spans="1:14" s="43" customFormat="1" ht="9" customHeight="1" x14ac:dyDescent="0.15">
      <c r="A14" s="18" t="s">
        <v>0</v>
      </c>
      <c r="B14" s="41"/>
      <c r="C14" s="41"/>
      <c r="D14" s="41"/>
      <c r="E14" s="42"/>
      <c r="G14" s="18" t="s">
        <v>0</v>
      </c>
      <c r="H14" s="18"/>
      <c r="I14" s="18"/>
      <c r="J14" s="18"/>
      <c r="K14" s="28"/>
      <c r="L14" s="18"/>
      <c r="M14" s="21"/>
      <c r="N14" s="19"/>
    </row>
    <row r="15" spans="1:14" s="43" customFormat="1" ht="9" x14ac:dyDescent="0.15">
      <c r="A15" s="18" t="s">
        <v>81</v>
      </c>
      <c r="B15" s="22">
        <v>5029163.79</v>
      </c>
      <c r="C15" s="22" t="s">
        <v>108</v>
      </c>
      <c r="D15" s="22">
        <v>209807.55</v>
      </c>
      <c r="E15" s="23">
        <v>5238971.34</v>
      </c>
      <c r="G15" s="18" t="s">
        <v>81</v>
      </c>
      <c r="H15" s="22">
        <v>5238971.34</v>
      </c>
      <c r="I15" s="22">
        <v>4485920.28</v>
      </c>
      <c r="J15" s="22">
        <v>753051.06</v>
      </c>
      <c r="K15" s="28">
        <f t="shared" ref="K15:K20" si="0">IF(ISERROR((H15-I15)/ABS(I15)),"",(H15-I15)/ABS(I15))</f>
        <v>0.16786991586930286</v>
      </c>
      <c r="L15" s="22">
        <v>886000000</v>
      </c>
      <c r="M15" s="29">
        <f t="shared" ref="M15:M20" si="1">H15/L15</f>
        <v>5.9130602031602711E-3</v>
      </c>
      <c r="N15" s="19"/>
    </row>
    <row r="16" spans="1:14" s="43" customFormat="1" ht="9" x14ac:dyDescent="0.15">
      <c r="A16" s="18" t="s">
        <v>45</v>
      </c>
      <c r="B16" s="22">
        <v>100582.95</v>
      </c>
      <c r="C16" s="22" t="s">
        <v>108</v>
      </c>
      <c r="D16" s="22">
        <v>12223.99</v>
      </c>
      <c r="E16" s="23">
        <v>112806.94</v>
      </c>
      <c r="G16" s="18" t="s">
        <v>45</v>
      </c>
      <c r="H16" s="22">
        <v>112806.94</v>
      </c>
      <c r="I16" s="22">
        <v>58954.14</v>
      </c>
      <c r="J16" s="22">
        <v>53852.800000000003</v>
      </c>
      <c r="K16" s="28">
        <f t="shared" ref="K16:K18" si="2">IF(ISERROR((H16-I16)/ABS(I16)),"",(H16-I16)/ABS(I16))</f>
        <v>0.91346935092259851</v>
      </c>
      <c r="L16" s="22">
        <v>18700000</v>
      </c>
      <c r="M16" s="29">
        <f t="shared" ref="M16:M18" si="3">H16/L16</f>
        <v>6.032456684491979E-3</v>
      </c>
      <c r="N16" s="19"/>
    </row>
    <row r="17" spans="1:14" s="43" customFormat="1" ht="9" x14ac:dyDescent="0.15">
      <c r="A17" s="18" t="s">
        <v>46</v>
      </c>
      <c r="B17" s="22">
        <v>10352.450000000001</v>
      </c>
      <c r="C17" s="22" t="s">
        <v>108</v>
      </c>
      <c r="D17" s="22">
        <v>15308.95</v>
      </c>
      <c r="E17" s="23">
        <v>25661.4</v>
      </c>
      <c r="G17" s="18" t="s">
        <v>46</v>
      </c>
      <c r="H17" s="22">
        <v>25661.4</v>
      </c>
      <c r="I17" s="22">
        <v>16137.07</v>
      </c>
      <c r="J17" s="22">
        <v>9524.33</v>
      </c>
      <c r="K17" s="28">
        <f t="shared" si="2"/>
        <v>0.59021433258949751</v>
      </c>
      <c r="L17" s="22">
        <v>9700000</v>
      </c>
      <c r="M17" s="29">
        <f t="shared" si="3"/>
        <v>2.6455051546391754E-3</v>
      </c>
      <c r="N17" s="19"/>
    </row>
    <row r="18" spans="1:14" s="43" customFormat="1" ht="9" x14ac:dyDescent="0.15">
      <c r="A18" s="18" t="s">
        <v>60</v>
      </c>
      <c r="B18" s="22">
        <v>8607.51</v>
      </c>
      <c r="C18" s="22" t="s">
        <v>108</v>
      </c>
      <c r="D18" s="22" t="s">
        <v>108</v>
      </c>
      <c r="E18" s="23">
        <v>8607.51</v>
      </c>
      <c r="G18" s="18" t="s">
        <v>60</v>
      </c>
      <c r="H18" s="22">
        <v>8607.51</v>
      </c>
      <c r="I18" s="22">
        <v>25801.86</v>
      </c>
      <c r="J18" s="22">
        <v>-17194.349999999999</v>
      </c>
      <c r="K18" s="28">
        <f t="shared" si="2"/>
        <v>-0.66639963165446203</v>
      </c>
      <c r="L18" s="22">
        <v>2300000</v>
      </c>
      <c r="M18" s="29">
        <f t="shared" si="3"/>
        <v>3.7423956521739133E-3</v>
      </c>
      <c r="N18" s="19"/>
    </row>
    <row r="19" spans="1:14" s="43" customFormat="1" ht="9" x14ac:dyDescent="0.15">
      <c r="A19" s="18" t="s">
        <v>61</v>
      </c>
      <c r="B19" s="22" t="s">
        <v>108</v>
      </c>
      <c r="C19" s="22" t="s">
        <v>108</v>
      </c>
      <c r="D19" s="22" t="s">
        <v>108</v>
      </c>
      <c r="E19" s="23" t="s">
        <v>108</v>
      </c>
      <c r="G19" s="18" t="s">
        <v>61</v>
      </c>
      <c r="H19" s="22" t="s">
        <v>108</v>
      </c>
      <c r="I19" s="22" t="s">
        <v>108</v>
      </c>
      <c r="J19" s="22" t="s">
        <v>108</v>
      </c>
      <c r="K19" s="28" t="str">
        <f t="shared" si="0"/>
        <v/>
      </c>
      <c r="L19" s="22">
        <v>1400000</v>
      </c>
      <c r="M19" s="29"/>
      <c r="N19" s="19"/>
    </row>
    <row r="20" spans="1:14" s="43" customFormat="1" ht="9" x14ac:dyDescent="0.15">
      <c r="A20" s="18" t="s">
        <v>47</v>
      </c>
      <c r="B20" s="22">
        <v>12309.68</v>
      </c>
      <c r="C20" s="22" t="s">
        <v>108</v>
      </c>
      <c r="D20" s="22">
        <v>67218.600000000006</v>
      </c>
      <c r="E20" s="23">
        <v>79528.28</v>
      </c>
      <c r="G20" s="18" t="s">
        <v>47</v>
      </c>
      <c r="H20" s="22">
        <v>79528.28</v>
      </c>
      <c r="I20" s="22">
        <v>44618.25</v>
      </c>
      <c r="J20" s="22">
        <v>34910.03</v>
      </c>
      <c r="K20" s="28">
        <f t="shared" si="0"/>
        <v>0.7824159396659438</v>
      </c>
      <c r="L20" s="22">
        <v>31800000</v>
      </c>
      <c r="M20" s="29">
        <f t="shared" si="1"/>
        <v>2.5008893081761006E-3</v>
      </c>
      <c r="N20" s="19"/>
    </row>
    <row r="21" spans="1:14" s="43" customFormat="1" ht="9" x14ac:dyDescent="0.15">
      <c r="A21" s="18" t="s">
        <v>62</v>
      </c>
      <c r="B21" s="22">
        <v>3879.42</v>
      </c>
      <c r="C21" s="22">
        <v>323211.05</v>
      </c>
      <c r="D21" s="22">
        <v>392972.42</v>
      </c>
      <c r="E21" s="23">
        <v>73640.789999999994</v>
      </c>
      <c r="G21" s="18" t="s">
        <v>62</v>
      </c>
      <c r="H21" s="22">
        <v>73640.789999999994</v>
      </c>
      <c r="I21" s="22">
        <v>675811.29</v>
      </c>
      <c r="J21" s="22">
        <v>-602170.5</v>
      </c>
      <c r="K21" s="28">
        <f t="shared" ref="K21" si="4">IF(ISERROR((H21-I21)/ABS(I21)),"",(H21-I21)/ABS(I21))</f>
        <v>-0.89103350137876502</v>
      </c>
      <c r="L21" s="22">
        <v>-32000000</v>
      </c>
      <c r="M21" s="29">
        <f t="shared" ref="M21" si="5">H21/L21</f>
        <v>-2.3012746874999999E-3</v>
      </c>
      <c r="N21" s="19"/>
    </row>
    <row r="22" spans="1:14" s="43" customFormat="1" ht="5.0999999999999996" customHeight="1" x14ac:dyDescent="0.15">
      <c r="A22" s="21"/>
      <c r="B22" s="27"/>
      <c r="C22" s="26"/>
      <c r="D22" s="26"/>
      <c r="E22" s="27"/>
      <c r="G22" s="21"/>
      <c r="H22" s="26"/>
      <c r="I22" s="26"/>
      <c r="J22" s="26"/>
      <c r="K22" s="32"/>
      <c r="L22" s="26"/>
      <c r="M22" s="33"/>
      <c r="N22" s="19"/>
    </row>
    <row r="23" spans="1:14" s="43" customFormat="1" ht="3" customHeight="1" x14ac:dyDescent="0.15">
      <c r="A23" s="18"/>
      <c r="B23" s="22"/>
      <c r="C23" s="22"/>
      <c r="D23" s="22"/>
      <c r="E23" s="23"/>
      <c r="G23" s="18"/>
      <c r="H23" s="22"/>
      <c r="I23" s="22"/>
      <c r="J23" s="22"/>
      <c r="K23" s="28"/>
      <c r="L23" s="22"/>
      <c r="M23" s="29"/>
      <c r="N23" s="19"/>
    </row>
    <row r="24" spans="1:14" s="44" customFormat="1" ht="9" x14ac:dyDescent="0.15">
      <c r="A24" s="54" t="s">
        <v>2</v>
      </c>
      <c r="B24" s="24">
        <v>5164895.8</v>
      </c>
      <c r="C24" s="24">
        <v>323211.05</v>
      </c>
      <c r="D24" s="24">
        <v>697531.51</v>
      </c>
      <c r="E24" s="25">
        <v>5539216.2599999998</v>
      </c>
      <c r="G24" s="54" t="s">
        <v>2</v>
      </c>
      <c r="H24" s="24">
        <v>5539216.2599999998</v>
      </c>
      <c r="I24" s="24">
        <v>5307242.8899999997</v>
      </c>
      <c r="J24" s="24">
        <v>231973.37</v>
      </c>
      <c r="K24" s="30">
        <f t="shared" ref="K24" si="6">IF(ISERROR((H24-I24)/ABS(I24)),"",(H24-I24)/ABS(I24))</f>
        <v>4.3708828634372171E-2</v>
      </c>
      <c r="L24" s="24">
        <v>917900000</v>
      </c>
      <c r="M24" s="31">
        <f t="shared" ref="M24" si="7">H24/L24</f>
        <v>6.0346620111123217E-3</v>
      </c>
      <c r="N24" s="58"/>
    </row>
    <row r="25" spans="1:14" s="43" customFormat="1" ht="3" customHeight="1" x14ac:dyDescent="0.15">
      <c r="A25" s="21"/>
      <c r="B25" s="26"/>
      <c r="C25" s="26"/>
      <c r="D25" s="26"/>
      <c r="E25" s="27"/>
      <c r="G25" s="21"/>
      <c r="H25" s="26"/>
      <c r="I25" s="26"/>
      <c r="J25" s="26"/>
      <c r="K25" s="32"/>
      <c r="L25" s="26"/>
      <c r="M25" s="33"/>
      <c r="N25" s="19"/>
    </row>
    <row r="26" spans="1:14" s="43" customFormat="1" ht="5.0999999999999996" customHeight="1" x14ac:dyDescent="0.15">
      <c r="A26" s="18"/>
      <c r="B26" s="22"/>
      <c r="C26" s="22"/>
      <c r="D26" s="22"/>
      <c r="E26" s="23"/>
      <c r="G26" s="18"/>
      <c r="H26" s="22"/>
      <c r="I26" s="22"/>
      <c r="J26" s="22"/>
      <c r="K26" s="28"/>
      <c r="L26" s="22"/>
      <c r="M26" s="29"/>
      <c r="N26" s="19"/>
    </row>
    <row r="27" spans="1:14" s="43" customFormat="1" ht="9" customHeight="1" x14ac:dyDescent="0.15">
      <c r="A27" s="18" t="s">
        <v>3</v>
      </c>
      <c r="B27" s="22"/>
      <c r="C27" s="22"/>
      <c r="D27" s="22"/>
      <c r="E27" s="23"/>
      <c r="G27" s="18" t="s">
        <v>3</v>
      </c>
      <c r="H27" s="22"/>
      <c r="I27" s="22"/>
      <c r="J27" s="22"/>
      <c r="K27" s="28"/>
      <c r="L27" s="22"/>
      <c r="M27" s="29"/>
      <c r="N27" s="19"/>
    </row>
    <row r="28" spans="1:14" s="43" customFormat="1" ht="9" x14ac:dyDescent="0.15">
      <c r="A28" s="18" t="s">
        <v>45</v>
      </c>
      <c r="B28" s="22">
        <v>100582.94</v>
      </c>
      <c r="C28" s="22" t="s">
        <v>108</v>
      </c>
      <c r="D28" s="22">
        <v>12223.98</v>
      </c>
      <c r="E28" s="23">
        <v>112806.92</v>
      </c>
      <c r="G28" s="18" t="s">
        <v>45</v>
      </c>
      <c r="H28" s="22">
        <v>112806.92</v>
      </c>
      <c r="I28" s="22">
        <v>58954.13</v>
      </c>
      <c r="J28" s="22">
        <v>53852.79</v>
      </c>
      <c r="K28" s="28">
        <f t="shared" ref="K28" si="8">IF(ISERROR((H28-I28)/ABS(I28)),"",(H28-I28)/ABS(I28))</f>
        <v>0.91346933624497562</v>
      </c>
      <c r="L28" s="22">
        <v>18700000</v>
      </c>
      <c r="M28" s="29">
        <f t="shared" ref="M28" si="9">H28/L28</f>
        <v>6.0324556149732624E-3</v>
      </c>
      <c r="N28" s="19"/>
    </row>
    <row r="29" spans="1:14" s="43" customFormat="1" ht="9" x14ac:dyDescent="0.15">
      <c r="A29" s="18" t="s">
        <v>46</v>
      </c>
      <c r="B29" s="22">
        <v>10352.44</v>
      </c>
      <c r="C29" s="22" t="s">
        <v>108</v>
      </c>
      <c r="D29" s="22">
        <v>15308.94</v>
      </c>
      <c r="E29" s="23">
        <v>25661.38</v>
      </c>
      <c r="G29" s="18" t="s">
        <v>46</v>
      </c>
      <c r="H29" s="22">
        <v>25661.38</v>
      </c>
      <c r="I29" s="22">
        <v>16137.05</v>
      </c>
      <c r="J29" s="22">
        <v>9524.33</v>
      </c>
      <c r="K29" s="28">
        <f t="shared" ref="K29:K31" si="10">IF(ISERROR((H29-I29)/ABS(I29)),"",(H29-I29)/ABS(I29))</f>
        <v>0.59021506409164015</v>
      </c>
      <c r="L29" s="22">
        <v>9700000</v>
      </c>
      <c r="M29" s="29">
        <f t="shared" ref="M29:M31" si="11">H29/L29</f>
        <v>2.6455030927835053E-3</v>
      </c>
      <c r="N29" s="19"/>
    </row>
    <row r="30" spans="1:14" s="43" customFormat="1" ht="9" x14ac:dyDescent="0.15">
      <c r="A30" s="18" t="s">
        <v>63</v>
      </c>
      <c r="B30" s="22">
        <v>8607.5</v>
      </c>
      <c r="C30" s="22" t="s">
        <v>108</v>
      </c>
      <c r="D30" s="22" t="s">
        <v>108</v>
      </c>
      <c r="E30" s="23">
        <v>8607.5</v>
      </c>
      <c r="G30" s="18" t="s">
        <v>63</v>
      </c>
      <c r="H30" s="22">
        <v>8607.5</v>
      </c>
      <c r="I30" s="22">
        <v>25801.85</v>
      </c>
      <c r="J30" s="22">
        <v>-17194.349999999999</v>
      </c>
      <c r="K30" s="28">
        <f t="shared" si="10"/>
        <v>-0.66639988993037325</v>
      </c>
      <c r="L30" s="22">
        <v>2300000</v>
      </c>
      <c r="M30" s="29">
        <f t="shared" si="11"/>
        <v>3.7423913043478259E-3</v>
      </c>
      <c r="N30" s="19"/>
    </row>
    <row r="31" spans="1:14" s="43" customFormat="1" ht="9" x14ac:dyDescent="0.15">
      <c r="A31" s="18" t="s">
        <v>1</v>
      </c>
      <c r="B31" s="22">
        <v>1146.9100000000001</v>
      </c>
      <c r="C31" s="22">
        <v>1420189.57</v>
      </c>
      <c r="D31" s="22">
        <v>354171.93</v>
      </c>
      <c r="E31" s="23">
        <v>-1064870.73</v>
      </c>
      <c r="G31" s="18" t="s">
        <v>1</v>
      </c>
      <c r="H31" s="22">
        <v>-1064870.73</v>
      </c>
      <c r="I31" s="22">
        <v>179593.7</v>
      </c>
      <c r="J31" s="22">
        <v>-1244464.43</v>
      </c>
      <c r="K31" s="28">
        <f t="shared" si="10"/>
        <v>-6.9293323206771724</v>
      </c>
      <c r="L31" s="22">
        <v>178500000</v>
      </c>
      <c r="M31" s="29">
        <f t="shared" si="11"/>
        <v>-5.9656623529411763E-3</v>
      </c>
      <c r="N31" s="19"/>
    </row>
    <row r="32" spans="1:14" s="43" customFormat="1" ht="5.0999999999999996" customHeight="1" x14ac:dyDescent="0.15">
      <c r="A32" s="21"/>
      <c r="B32" s="26"/>
      <c r="C32" s="26"/>
      <c r="D32" s="26"/>
      <c r="E32" s="27"/>
      <c r="G32" s="21"/>
      <c r="H32" s="26"/>
      <c r="I32" s="26"/>
      <c r="J32" s="26"/>
      <c r="K32" s="32"/>
      <c r="L32" s="26"/>
      <c r="M32" s="33"/>
      <c r="N32" s="19"/>
    </row>
    <row r="33" spans="1:14" s="43" customFormat="1" ht="3" customHeight="1" x14ac:dyDescent="0.15">
      <c r="A33" s="18"/>
      <c r="B33" s="22"/>
      <c r="C33" s="22"/>
      <c r="D33" s="22"/>
      <c r="E33" s="23"/>
      <c r="G33" s="18"/>
      <c r="H33" s="22"/>
      <c r="I33" s="22"/>
      <c r="J33" s="22"/>
      <c r="K33" s="28"/>
      <c r="L33" s="22"/>
      <c r="M33" s="29"/>
      <c r="N33" s="19"/>
    </row>
    <row r="34" spans="1:14" s="44" customFormat="1" ht="9" x14ac:dyDescent="0.15">
      <c r="A34" s="20" t="s">
        <v>10</v>
      </c>
      <c r="B34" s="24">
        <v>120689.79</v>
      </c>
      <c r="C34" s="24">
        <v>1420189.57</v>
      </c>
      <c r="D34" s="24">
        <v>381704.85</v>
      </c>
      <c r="E34" s="25">
        <v>-917794.93</v>
      </c>
      <c r="G34" s="20" t="s">
        <v>10</v>
      </c>
      <c r="H34" s="24">
        <v>-917794.93</v>
      </c>
      <c r="I34" s="24">
        <v>280486.73</v>
      </c>
      <c r="J34" s="24">
        <v>-1198281.6599999999</v>
      </c>
      <c r="K34" s="30">
        <f t="shared" ref="K34" si="12">IF(ISERROR((H34-I34)/ABS(I34)),"",(H34-I34)/ABS(I34))</f>
        <v>-4.2721509855386035</v>
      </c>
      <c r="L34" s="24">
        <v>209200000</v>
      </c>
      <c r="M34" s="31">
        <f t="shared" ref="M34" si="13">H34/L34</f>
        <v>-4.3871650573613771E-3</v>
      </c>
      <c r="N34" s="58"/>
    </row>
    <row r="35" spans="1:14" s="43" customFormat="1" ht="3" customHeight="1" x14ac:dyDescent="0.15">
      <c r="A35" s="21"/>
      <c r="B35" s="26"/>
      <c r="C35" s="26"/>
      <c r="D35" s="26"/>
      <c r="E35" s="27"/>
      <c r="G35" s="21"/>
      <c r="H35" s="26"/>
      <c r="I35" s="26"/>
      <c r="J35" s="26"/>
      <c r="K35" s="32"/>
      <c r="L35" s="26"/>
      <c r="M35" s="33"/>
      <c r="N35" s="19"/>
    </row>
    <row r="36" spans="1:14" s="43" customFormat="1" ht="5.0999999999999996" customHeight="1" x14ac:dyDescent="0.15">
      <c r="A36" s="21"/>
      <c r="B36" s="22"/>
      <c r="C36" s="22"/>
      <c r="D36" s="22"/>
      <c r="E36" s="23"/>
      <c r="G36" s="18"/>
      <c r="H36" s="22"/>
      <c r="I36" s="22"/>
      <c r="J36" s="22"/>
      <c r="K36" s="28"/>
      <c r="L36" s="22"/>
      <c r="M36" s="29"/>
      <c r="N36" s="19"/>
    </row>
    <row r="37" spans="1:14" s="43" customFormat="1" ht="9" x14ac:dyDescent="0.15">
      <c r="A37" s="18" t="s">
        <v>64</v>
      </c>
      <c r="B37" s="22">
        <v>342624.2</v>
      </c>
      <c r="C37" s="22" t="s">
        <v>108</v>
      </c>
      <c r="D37" s="22">
        <v>23700.68</v>
      </c>
      <c r="E37" s="23">
        <v>366324.88</v>
      </c>
      <c r="G37" s="18" t="s">
        <v>64</v>
      </c>
      <c r="H37" s="22">
        <v>366324.88</v>
      </c>
      <c r="I37" s="22">
        <v>220375.06</v>
      </c>
      <c r="J37" s="22">
        <v>145949.82</v>
      </c>
      <c r="K37" s="28">
        <f t="shared" ref="K37:K41" si="14">IF(ISERROR((H37-I37)/ABS(I37)),"",(H37-I37)/ABS(I37))</f>
        <v>0.66227920709357946</v>
      </c>
      <c r="L37" s="22">
        <v>11100000</v>
      </c>
      <c r="M37" s="29">
        <f t="shared" ref="M37:M41" si="15">H37/L37</f>
        <v>3.3002241441441441E-2</v>
      </c>
      <c r="N37" s="19"/>
    </row>
    <row r="38" spans="1:14" s="43" customFormat="1" ht="9" x14ac:dyDescent="0.15">
      <c r="A38" s="69" t="s">
        <v>90</v>
      </c>
      <c r="B38" s="22">
        <v>9349.43</v>
      </c>
      <c r="C38" s="22" t="s">
        <v>108</v>
      </c>
      <c r="D38" s="22">
        <v>6034.63</v>
      </c>
      <c r="E38" s="23">
        <v>15384.06</v>
      </c>
      <c r="G38" s="69" t="s">
        <v>90</v>
      </c>
      <c r="H38" s="22">
        <v>15384.06</v>
      </c>
      <c r="I38" s="22">
        <v>14373.47</v>
      </c>
      <c r="J38" s="22">
        <v>1010.59</v>
      </c>
      <c r="K38" s="28">
        <f t="shared" ref="K38" si="16">IF(ISERROR((H38-I38)/ABS(I38)),"",(H38-I38)/ABS(I38))</f>
        <v>7.0309396408800393E-2</v>
      </c>
      <c r="L38" s="22">
        <v>22100000</v>
      </c>
      <c r="M38" s="29">
        <f t="shared" ref="M38" si="17">H38/L38</f>
        <v>6.961113122171945E-4</v>
      </c>
      <c r="N38" s="19"/>
    </row>
    <row r="39" spans="1:14" s="43" customFormat="1" ht="9" x14ac:dyDescent="0.15">
      <c r="A39" s="18" t="s">
        <v>65</v>
      </c>
      <c r="B39" s="22">
        <v>49829.01</v>
      </c>
      <c r="C39" s="22" t="s">
        <v>108</v>
      </c>
      <c r="D39" s="22">
        <v>3338.47</v>
      </c>
      <c r="E39" s="23">
        <v>53167.48</v>
      </c>
      <c r="G39" s="18" t="s">
        <v>65</v>
      </c>
      <c r="H39" s="22">
        <v>53167.48</v>
      </c>
      <c r="I39" s="22">
        <v>32062.85</v>
      </c>
      <c r="J39" s="22">
        <v>21104.63</v>
      </c>
      <c r="K39" s="28">
        <f t="shared" si="14"/>
        <v>0.65822688875131208</v>
      </c>
      <c r="L39" s="22">
        <v>9150000</v>
      </c>
      <c r="M39" s="29">
        <f t="shared" si="15"/>
        <v>5.8106535519125684E-3</v>
      </c>
      <c r="N39" s="19"/>
    </row>
    <row r="40" spans="1:14" s="43" customFormat="1" ht="9" x14ac:dyDescent="0.15">
      <c r="A40" s="18" t="s">
        <v>48</v>
      </c>
      <c r="B40" s="22" t="s">
        <v>108</v>
      </c>
      <c r="C40" s="22" t="s">
        <v>108</v>
      </c>
      <c r="D40" s="22" t="s">
        <v>108</v>
      </c>
      <c r="E40" s="23" t="s">
        <v>108</v>
      </c>
      <c r="G40" s="18" t="s">
        <v>48</v>
      </c>
      <c r="H40" s="22" t="s">
        <v>108</v>
      </c>
      <c r="I40" s="22" t="s">
        <v>108</v>
      </c>
      <c r="J40" s="22" t="s">
        <v>108</v>
      </c>
      <c r="K40" s="28" t="str">
        <f t="shared" si="14"/>
        <v/>
      </c>
      <c r="L40" s="22">
        <v>3700000</v>
      </c>
      <c r="M40" s="29"/>
      <c r="N40" s="19"/>
    </row>
    <row r="41" spans="1:14" s="43" customFormat="1" ht="9" x14ac:dyDescent="0.15">
      <c r="A41" s="18" t="s">
        <v>66</v>
      </c>
      <c r="B41" s="22">
        <v>497.82</v>
      </c>
      <c r="C41" s="22" t="s">
        <v>108</v>
      </c>
      <c r="D41" s="22">
        <v>1974.8</v>
      </c>
      <c r="E41" s="23">
        <v>2472.62</v>
      </c>
      <c r="G41" s="18" t="s">
        <v>66</v>
      </c>
      <c r="H41" s="22">
        <v>2472.62</v>
      </c>
      <c r="I41" s="22">
        <v>12090.13</v>
      </c>
      <c r="J41" s="22">
        <v>-9617.51</v>
      </c>
      <c r="K41" s="28">
        <f t="shared" si="14"/>
        <v>-0.79548441580032625</v>
      </c>
      <c r="L41" s="22">
        <v>5916586</v>
      </c>
      <c r="M41" s="29">
        <f t="shared" si="15"/>
        <v>4.1791330338137564E-4</v>
      </c>
      <c r="N41" s="19"/>
    </row>
    <row r="42" spans="1:14" s="43" customFormat="1" ht="9" x14ac:dyDescent="0.15">
      <c r="A42" s="18" t="s">
        <v>53</v>
      </c>
      <c r="B42" s="22"/>
      <c r="C42" s="22"/>
      <c r="D42" s="22"/>
      <c r="E42" s="23"/>
      <c r="G42" s="18" t="s">
        <v>53</v>
      </c>
      <c r="H42" s="22"/>
      <c r="I42" s="22"/>
      <c r="J42" s="22"/>
      <c r="K42" s="28"/>
      <c r="L42" s="22"/>
      <c r="M42" s="29"/>
      <c r="N42" s="19"/>
    </row>
    <row r="43" spans="1:14" s="43" customFormat="1" ht="5.0999999999999996" customHeight="1" x14ac:dyDescent="0.15">
      <c r="A43" s="21"/>
      <c r="B43" s="26"/>
      <c r="C43" s="26"/>
      <c r="D43" s="26"/>
      <c r="E43" s="27"/>
      <c r="G43" s="21"/>
      <c r="H43" s="26"/>
      <c r="I43" s="26"/>
      <c r="J43" s="26"/>
      <c r="K43" s="32"/>
      <c r="L43" s="26"/>
      <c r="M43" s="33"/>
      <c r="N43" s="19"/>
    </row>
    <row r="44" spans="1:14" s="43" customFormat="1" ht="3" customHeight="1" x14ac:dyDescent="0.15">
      <c r="A44" s="18"/>
      <c r="B44" s="22"/>
      <c r="C44" s="22"/>
      <c r="D44" s="22"/>
      <c r="E44" s="23"/>
      <c r="G44" s="18"/>
      <c r="H44" s="22"/>
      <c r="I44" s="22"/>
      <c r="J44" s="22"/>
      <c r="K44" s="28"/>
      <c r="L44" s="22"/>
      <c r="M44" s="29"/>
      <c r="N44" s="19"/>
    </row>
    <row r="45" spans="1:14" s="44" customFormat="1" ht="9" x14ac:dyDescent="0.15">
      <c r="A45" s="20" t="s">
        <v>35</v>
      </c>
      <c r="B45" s="24">
        <v>5687886.0499999998</v>
      </c>
      <c r="C45" s="24">
        <v>1743400.62</v>
      </c>
      <c r="D45" s="24">
        <v>1114284.94</v>
      </c>
      <c r="E45" s="25">
        <v>5058770.37</v>
      </c>
      <c r="G45" s="20" t="s">
        <v>35</v>
      </c>
      <c r="H45" s="24">
        <v>5058770.37</v>
      </c>
      <c r="I45" s="24">
        <v>5866631.1299999999</v>
      </c>
      <c r="J45" s="24">
        <v>-807860.76</v>
      </c>
      <c r="K45" s="30">
        <f t="shared" ref="K45" si="18">IF(ISERROR((H45-I45)/ABS(I45)),"",(H45-I45)/ABS(I45))</f>
        <v>-0.1377043727649534</v>
      </c>
      <c r="L45" s="24">
        <v>1179066586</v>
      </c>
      <c r="M45" s="31">
        <f t="shared" ref="M45" si="19">H45/L45</f>
        <v>4.2904874330820875E-3</v>
      </c>
      <c r="N45" s="58"/>
    </row>
    <row r="46" spans="1:14" s="43" customFormat="1" ht="3" customHeight="1" x14ac:dyDescent="0.15">
      <c r="A46" s="21"/>
      <c r="B46" s="26"/>
      <c r="C46" s="26"/>
      <c r="D46" s="26"/>
      <c r="E46" s="27"/>
      <c r="G46" s="21"/>
      <c r="H46" s="26"/>
      <c r="I46" s="26"/>
      <c r="J46" s="26"/>
      <c r="K46" s="32"/>
      <c r="L46" s="26"/>
      <c r="M46" s="33"/>
      <c r="N46" s="19"/>
    </row>
    <row r="47" spans="1:14" s="43" customFormat="1" ht="5.0999999999999996" customHeight="1" x14ac:dyDescent="0.15">
      <c r="A47" s="18"/>
      <c r="B47" s="22"/>
      <c r="C47" s="22"/>
      <c r="D47" s="22"/>
      <c r="E47" s="23"/>
      <c r="G47" s="18"/>
      <c r="H47" s="22"/>
      <c r="I47" s="22"/>
      <c r="J47" s="22"/>
      <c r="K47" s="28"/>
      <c r="L47" s="22"/>
      <c r="M47" s="29"/>
      <c r="N47" s="19"/>
    </row>
    <row r="48" spans="1:14" s="43" customFormat="1" ht="9" x14ac:dyDescent="0.15">
      <c r="A48" s="18" t="s">
        <v>82</v>
      </c>
      <c r="B48" s="22">
        <v>418627.55</v>
      </c>
      <c r="C48" s="22">
        <v>8369492.71</v>
      </c>
      <c r="D48" s="22">
        <v>2664237.98</v>
      </c>
      <c r="E48" s="23">
        <v>-5286627.18</v>
      </c>
      <c r="G48" s="18" t="s">
        <v>82</v>
      </c>
      <c r="H48" s="22">
        <v>-5286627.18</v>
      </c>
      <c r="I48" s="22">
        <v>-4627362.91</v>
      </c>
      <c r="J48" s="22">
        <v>-659264.27</v>
      </c>
      <c r="K48" s="28">
        <f t="shared" ref="K48" si="20">IF(ISERROR((H48-I48)/ABS(I48)),"",(H48-I48)/ABS(I48))</f>
        <v>-0.14247083767199048</v>
      </c>
      <c r="L48" s="22">
        <v>667195600</v>
      </c>
      <c r="M48" s="29">
        <f t="shared" ref="M48" si="21">H48/L48</f>
        <v>-7.9236541428030997E-3</v>
      </c>
      <c r="N48" s="19"/>
    </row>
    <row r="49" spans="1:14" s="43" customFormat="1" ht="9" x14ac:dyDescent="0.15">
      <c r="A49" s="18" t="s">
        <v>67</v>
      </c>
      <c r="B49" s="22">
        <v>1194272.1100000001</v>
      </c>
      <c r="C49" s="22">
        <v>103.6</v>
      </c>
      <c r="D49" s="22">
        <v>145575.66</v>
      </c>
      <c r="E49" s="23">
        <v>1339744.17</v>
      </c>
      <c r="G49" s="18" t="s">
        <v>67</v>
      </c>
      <c r="H49" s="22">
        <v>1339744.17</v>
      </c>
      <c r="I49" s="22">
        <v>1429258.24</v>
      </c>
      <c r="J49" s="22">
        <v>-89514.07</v>
      </c>
      <c r="K49" s="28">
        <f t="shared" ref="K49:K51" si="22">IF(ISERROR((H49-I49)/ABS(I49)),"",(H49-I49)/ABS(I49))</f>
        <v>-6.2629738625820386E-2</v>
      </c>
      <c r="L49" s="22">
        <v>23500000</v>
      </c>
      <c r="M49" s="29">
        <f t="shared" ref="M49:M51" si="23">H49/L49</f>
        <v>5.7010390212765952E-2</v>
      </c>
      <c r="N49" s="19"/>
    </row>
    <row r="50" spans="1:14" s="43" customFormat="1" ht="9" x14ac:dyDescent="0.15">
      <c r="A50" s="18" t="s">
        <v>49</v>
      </c>
      <c r="B50" s="22">
        <v>272877.74</v>
      </c>
      <c r="C50" s="22" t="s">
        <v>108</v>
      </c>
      <c r="D50" s="22">
        <v>11364.79</v>
      </c>
      <c r="E50" s="23">
        <v>284242.53000000003</v>
      </c>
      <c r="G50" s="18" t="s">
        <v>49</v>
      </c>
      <c r="H50" s="22">
        <v>284242.53000000003</v>
      </c>
      <c r="I50" s="22">
        <v>531344.09</v>
      </c>
      <c r="J50" s="22">
        <v>-247101.56</v>
      </c>
      <c r="K50" s="28">
        <f t="shared" si="22"/>
        <v>-0.46504998295925332</v>
      </c>
      <c r="L50" s="22">
        <v>6500000</v>
      </c>
      <c r="M50" s="29">
        <f t="shared" si="23"/>
        <v>4.3729620000000004E-2</v>
      </c>
      <c r="N50" s="19"/>
    </row>
    <row r="51" spans="1:14" s="43" customFormat="1" ht="9" x14ac:dyDescent="0.15">
      <c r="A51" s="18" t="s">
        <v>68</v>
      </c>
      <c r="B51" s="22">
        <v>148432.51999999999</v>
      </c>
      <c r="C51" s="22" t="s">
        <v>108</v>
      </c>
      <c r="D51" s="22">
        <v>9579.39</v>
      </c>
      <c r="E51" s="23">
        <v>158011.91</v>
      </c>
      <c r="G51" s="18" t="s">
        <v>68</v>
      </c>
      <c r="H51" s="22">
        <v>158011.91</v>
      </c>
      <c r="I51" s="22">
        <v>305393.8</v>
      </c>
      <c r="J51" s="22">
        <v>-147381.89000000001</v>
      </c>
      <c r="K51" s="28">
        <f t="shared" si="22"/>
        <v>-0.48259620856742996</v>
      </c>
      <c r="L51" s="22">
        <v>4250000</v>
      </c>
      <c r="M51" s="29">
        <f t="shared" si="23"/>
        <v>3.7179272941176469E-2</v>
      </c>
      <c r="N51" s="19"/>
    </row>
    <row r="52" spans="1:14" s="43" customFormat="1" ht="9" x14ac:dyDescent="0.15">
      <c r="A52" s="18" t="s">
        <v>69</v>
      </c>
      <c r="B52" s="22"/>
      <c r="C52" s="22"/>
      <c r="D52" s="22"/>
      <c r="E52" s="23"/>
      <c r="G52" s="18" t="s">
        <v>69</v>
      </c>
      <c r="H52" s="22"/>
      <c r="I52" s="22"/>
      <c r="J52" s="22"/>
      <c r="K52" s="28"/>
      <c r="L52" s="22"/>
      <c r="M52" s="29"/>
      <c r="N52" s="19"/>
    </row>
    <row r="53" spans="1:14" s="43" customFormat="1" ht="9" x14ac:dyDescent="0.15">
      <c r="A53" s="18" t="s">
        <v>50</v>
      </c>
      <c r="B53" s="22" t="s">
        <v>108</v>
      </c>
      <c r="C53" s="22" t="s">
        <v>108</v>
      </c>
      <c r="D53" s="22" t="s">
        <v>108</v>
      </c>
      <c r="E53" s="23" t="s">
        <v>108</v>
      </c>
      <c r="G53" s="18" t="s">
        <v>50</v>
      </c>
      <c r="H53" s="22" t="s">
        <v>108</v>
      </c>
      <c r="I53" s="22">
        <v>165.13</v>
      </c>
      <c r="J53" s="22">
        <v>-165.13</v>
      </c>
      <c r="K53" s="28" t="str">
        <f t="shared" ref="K53:K64" si="24">IF(ISERROR((H53-I53)/ABS(I53)),"",(H53-I53)/ABS(I53))</f>
        <v/>
      </c>
      <c r="L53" s="22">
        <v>1079210</v>
      </c>
      <c r="M53" s="29"/>
      <c r="N53" s="19"/>
    </row>
    <row r="54" spans="1:14" s="43" customFormat="1" ht="9" x14ac:dyDescent="0.15">
      <c r="A54" s="18" t="s">
        <v>51</v>
      </c>
      <c r="B54" s="22" t="s">
        <v>108</v>
      </c>
      <c r="C54" s="22" t="s">
        <v>108</v>
      </c>
      <c r="D54" s="22" t="s">
        <v>108</v>
      </c>
      <c r="E54" s="23" t="s">
        <v>108</v>
      </c>
      <c r="G54" s="18" t="s">
        <v>51</v>
      </c>
      <c r="H54" s="22" t="s">
        <v>108</v>
      </c>
      <c r="I54" s="22">
        <v>75.03</v>
      </c>
      <c r="J54" s="22">
        <v>-75.03</v>
      </c>
      <c r="K54" s="28" t="str">
        <f t="shared" ref="K54" si="25">IF(ISERROR((H54-I54)/ABS(I54)),"",(H54-I54)/ABS(I54))</f>
        <v/>
      </c>
      <c r="L54" s="22">
        <v>16086</v>
      </c>
      <c r="M54" s="29"/>
      <c r="N54" s="19"/>
    </row>
    <row r="55" spans="1:14" s="43" customFormat="1" ht="9" x14ac:dyDescent="0.15">
      <c r="A55" s="69" t="s">
        <v>4</v>
      </c>
      <c r="B55" s="22"/>
      <c r="C55" s="22"/>
      <c r="D55" s="22"/>
      <c r="E55" s="23"/>
      <c r="G55" s="69" t="s">
        <v>4</v>
      </c>
      <c r="H55" s="22"/>
      <c r="I55" s="22"/>
      <c r="J55" s="22"/>
      <c r="K55" s="28"/>
      <c r="L55" s="22"/>
      <c r="M55" s="29"/>
      <c r="N55" s="19"/>
    </row>
    <row r="56" spans="1:14" s="43" customFormat="1" ht="9" x14ac:dyDescent="0.15">
      <c r="A56" s="69" t="s">
        <v>93</v>
      </c>
      <c r="B56" s="22">
        <v>265.12</v>
      </c>
      <c r="C56" s="22" t="s">
        <v>108</v>
      </c>
      <c r="D56" s="22">
        <v>622.12</v>
      </c>
      <c r="E56" s="23">
        <v>887.24</v>
      </c>
      <c r="G56" s="69" t="s">
        <v>93</v>
      </c>
      <c r="H56" s="22">
        <v>887.24</v>
      </c>
      <c r="I56" s="22">
        <v>1986.22</v>
      </c>
      <c r="J56" s="22">
        <v>-1098.98</v>
      </c>
      <c r="K56" s="28">
        <f t="shared" ref="K56" si="26">IF(ISERROR((H56-I56)/ABS(I56)),"",(H56-I56)/ABS(I56))</f>
        <v>-0.55330225251986187</v>
      </c>
      <c r="L56" s="22">
        <v>244284288</v>
      </c>
      <c r="M56" s="29">
        <f t="shared" ref="M56" si="27">H56/L56</f>
        <v>3.6319978139568272E-6</v>
      </c>
      <c r="N56" s="19"/>
    </row>
    <row r="57" spans="1:14" s="43" customFormat="1" ht="9" x14ac:dyDescent="0.15">
      <c r="A57" s="69" t="s">
        <v>94</v>
      </c>
      <c r="B57" s="22" t="s">
        <v>108</v>
      </c>
      <c r="C57" s="22" t="s">
        <v>108</v>
      </c>
      <c r="D57" s="22" t="s">
        <v>108</v>
      </c>
      <c r="E57" s="23" t="s">
        <v>108</v>
      </c>
      <c r="G57" s="69" t="s">
        <v>94</v>
      </c>
      <c r="H57" s="22" t="s">
        <v>108</v>
      </c>
      <c r="I57" s="22" t="s">
        <v>108</v>
      </c>
      <c r="J57" s="22" t="s">
        <v>108</v>
      </c>
      <c r="K57" s="28" t="str">
        <f t="shared" ref="K57" si="28">IF(ISERROR((H57-I57)/ABS(I57)),"",(H57-I57)/ABS(I57))</f>
        <v/>
      </c>
      <c r="L57" s="22">
        <v>-325400</v>
      </c>
      <c r="M57" s="29"/>
      <c r="N57" s="19"/>
    </row>
    <row r="58" spans="1:14" s="43" customFormat="1" ht="9" x14ac:dyDescent="0.15">
      <c r="A58" s="18" t="s">
        <v>52</v>
      </c>
      <c r="B58" s="22" t="s">
        <v>108</v>
      </c>
      <c r="C58" s="22" t="s">
        <v>108</v>
      </c>
      <c r="D58" s="22" t="s">
        <v>108</v>
      </c>
      <c r="E58" s="23" t="s">
        <v>108</v>
      </c>
      <c r="G58" s="18" t="s">
        <v>52</v>
      </c>
      <c r="H58" s="22" t="s">
        <v>108</v>
      </c>
      <c r="I58" s="22" t="s">
        <v>108</v>
      </c>
      <c r="J58" s="22" t="s">
        <v>108</v>
      </c>
      <c r="K58" s="28" t="str">
        <f t="shared" si="24"/>
        <v/>
      </c>
      <c r="L58" s="22">
        <v>60075348</v>
      </c>
      <c r="M58" s="29"/>
      <c r="N58" s="19"/>
    </row>
    <row r="59" spans="1:14" s="43" customFormat="1" ht="9" x14ac:dyDescent="0.15">
      <c r="A59" s="18" t="s">
        <v>5</v>
      </c>
      <c r="B59" s="22" t="s">
        <v>108</v>
      </c>
      <c r="C59" s="22" t="s">
        <v>108</v>
      </c>
      <c r="D59" s="22" t="s">
        <v>108</v>
      </c>
      <c r="E59" s="23" t="s">
        <v>108</v>
      </c>
      <c r="G59" s="18" t="s">
        <v>5</v>
      </c>
      <c r="H59" s="22" t="s">
        <v>108</v>
      </c>
      <c r="I59" s="22" t="s">
        <v>108</v>
      </c>
      <c r="J59" s="22" t="s">
        <v>108</v>
      </c>
      <c r="K59" s="28" t="str">
        <f t="shared" si="24"/>
        <v/>
      </c>
      <c r="L59" s="22">
        <v>476874</v>
      </c>
      <c r="M59" s="29"/>
      <c r="N59" s="19"/>
    </row>
    <row r="60" spans="1:14" s="43" customFormat="1" ht="9" x14ac:dyDescent="0.15">
      <c r="A60" s="18" t="s">
        <v>42</v>
      </c>
      <c r="B60" s="22">
        <v>3899.64</v>
      </c>
      <c r="C60" s="22" t="s">
        <v>108</v>
      </c>
      <c r="D60" s="22" t="s">
        <v>108</v>
      </c>
      <c r="E60" s="23">
        <v>3899.64</v>
      </c>
      <c r="G60" s="18" t="s">
        <v>42</v>
      </c>
      <c r="H60" s="22">
        <v>3899.64</v>
      </c>
      <c r="I60" s="22">
        <v>104722.8</v>
      </c>
      <c r="J60" s="22">
        <v>-100823.16</v>
      </c>
      <c r="K60" s="28">
        <f t="shared" ref="K60" si="29">IF(ISERROR((H60-I60)/ABS(I60)),"",(H60-I60)/ABS(I60))</f>
        <v>-0.96276226380501673</v>
      </c>
      <c r="L60" s="22">
        <v>11133886</v>
      </c>
      <c r="M60" s="29">
        <f t="shared" ref="M60" si="30">H60/L60</f>
        <v>3.5024967922251044E-4</v>
      </c>
      <c r="N60" s="19"/>
    </row>
    <row r="61" spans="1:14" s="43" customFormat="1" ht="9" x14ac:dyDescent="0.15">
      <c r="A61" s="18" t="s">
        <v>70</v>
      </c>
      <c r="B61" s="22"/>
      <c r="C61" s="22"/>
      <c r="D61" s="22"/>
      <c r="E61" s="23"/>
      <c r="G61" s="18" t="s">
        <v>70</v>
      </c>
      <c r="H61" s="22"/>
      <c r="I61" s="22"/>
      <c r="J61" s="22"/>
      <c r="K61" s="28"/>
      <c r="L61" s="22"/>
      <c r="M61" s="29"/>
      <c r="N61" s="19"/>
    </row>
    <row r="62" spans="1:14" s="43" customFormat="1" ht="9" x14ac:dyDescent="0.15">
      <c r="A62" s="18" t="s">
        <v>71</v>
      </c>
      <c r="B62" s="22">
        <v>128214.08</v>
      </c>
      <c r="C62" s="22" t="s">
        <v>108</v>
      </c>
      <c r="D62" s="22" t="s">
        <v>108</v>
      </c>
      <c r="E62" s="23">
        <v>128214.08</v>
      </c>
      <c r="G62" s="18" t="s">
        <v>71</v>
      </c>
      <c r="H62" s="22">
        <v>128214.08</v>
      </c>
      <c r="I62" s="22">
        <v>3583.31</v>
      </c>
      <c r="J62" s="22">
        <v>124630.77</v>
      </c>
      <c r="K62" s="28">
        <f t="shared" si="24"/>
        <v>34.780906480321271</v>
      </c>
      <c r="L62" s="22">
        <v>12100000</v>
      </c>
      <c r="M62" s="29">
        <f t="shared" ref="M62:M64" si="31">H62/L62</f>
        <v>1.0596204958677686E-2</v>
      </c>
      <c r="N62" s="19"/>
    </row>
    <row r="63" spans="1:14" s="43" customFormat="1" ht="9" x14ac:dyDescent="0.15">
      <c r="A63" s="18" t="s">
        <v>72</v>
      </c>
      <c r="B63" s="22">
        <v>258741.23</v>
      </c>
      <c r="C63" s="22" t="s">
        <v>108</v>
      </c>
      <c r="D63" s="22" t="s">
        <v>108</v>
      </c>
      <c r="E63" s="23">
        <v>258741.23</v>
      </c>
      <c r="G63" s="18" t="s">
        <v>72</v>
      </c>
      <c r="H63" s="22">
        <v>258741.23</v>
      </c>
      <c r="I63" s="22">
        <v>6241.81</v>
      </c>
      <c r="J63" s="22">
        <v>252499.42</v>
      </c>
      <c r="K63" s="28">
        <f t="shared" si="24"/>
        <v>40.452916702046359</v>
      </c>
      <c r="L63" s="22">
        <v>1100000</v>
      </c>
      <c r="M63" s="29">
        <f t="shared" si="31"/>
        <v>0.23521930000000002</v>
      </c>
      <c r="N63" s="19"/>
    </row>
    <row r="64" spans="1:14" s="43" customFormat="1" ht="9" x14ac:dyDescent="0.15">
      <c r="A64" s="18" t="s">
        <v>73</v>
      </c>
      <c r="B64" s="22" t="s">
        <v>108</v>
      </c>
      <c r="C64" s="22" t="s">
        <v>108</v>
      </c>
      <c r="D64" s="22">
        <v>1509.75</v>
      </c>
      <c r="E64" s="23">
        <v>1509.75</v>
      </c>
      <c r="G64" s="18" t="s">
        <v>73</v>
      </c>
      <c r="H64" s="22">
        <v>1509.75</v>
      </c>
      <c r="I64" s="22">
        <v>10666.12</v>
      </c>
      <c r="J64" s="22">
        <v>-9156.3700000000008</v>
      </c>
      <c r="K64" s="28">
        <f t="shared" si="24"/>
        <v>-0.85845368325126659</v>
      </c>
      <c r="L64" s="22">
        <v>220000</v>
      </c>
      <c r="M64" s="29">
        <f t="shared" si="31"/>
        <v>6.8624999999999997E-3</v>
      </c>
      <c r="N64" s="19"/>
    </row>
    <row r="65" spans="1:14" s="43" customFormat="1" ht="9" x14ac:dyDescent="0.15">
      <c r="A65" s="18" t="s">
        <v>53</v>
      </c>
      <c r="B65" s="22" t="s">
        <v>108</v>
      </c>
      <c r="C65" s="22" t="s">
        <v>108</v>
      </c>
      <c r="D65" s="22" t="s">
        <v>108</v>
      </c>
      <c r="E65" s="23" t="s">
        <v>108</v>
      </c>
      <c r="G65" s="18" t="s">
        <v>53</v>
      </c>
      <c r="H65" s="22" t="s">
        <v>108</v>
      </c>
      <c r="I65" s="22" t="s">
        <v>108</v>
      </c>
      <c r="J65" s="22" t="s">
        <v>108</v>
      </c>
      <c r="K65" s="28" t="str">
        <f t="shared" ref="K65" si="32">IF(ISERROR((H65-I65)/ABS(I65)),"",(H65-I65)/ABS(I65))</f>
        <v/>
      </c>
      <c r="L65" s="22">
        <v>-488100</v>
      </c>
      <c r="M65" s="29"/>
      <c r="N65" s="19"/>
    </row>
    <row r="66" spans="1:14" s="43" customFormat="1" ht="5.0999999999999996" customHeight="1" x14ac:dyDescent="0.15">
      <c r="A66" s="21"/>
      <c r="B66" s="26"/>
      <c r="C66" s="26"/>
      <c r="D66" s="26"/>
      <c r="E66" s="27"/>
      <c r="G66" s="21"/>
      <c r="H66" s="26"/>
      <c r="I66" s="26"/>
      <c r="J66" s="26"/>
      <c r="K66" s="32"/>
      <c r="L66" s="26"/>
      <c r="M66" s="33"/>
      <c r="N66" s="19"/>
    </row>
    <row r="67" spans="1:14" s="43" customFormat="1" ht="3" customHeight="1" x14ac:dyDescent="0.15">
      <c r="A67" s="18"/>
      <c r="B67" s="22"/>
      <c r="C67" s="22"/>
      <c r="D67" s="22"/>
      <c r="E67" s="23"/>
      <c r="G67" s="18"/>
      <c r="H67" s="22"/>
      <c r="I67" s="22"/>
      <c r="J67" s="22"/>
      <c r="K67" s="28"/>
      <c r="L67" s="22"/>
      <c r="M67" s="29"/>
      <c r="N67" s="19"/>
    </row>
    <row r="68" spans="1:14" s="44" customFormat="1" ht="9" x14ac:dyDescent="0.15">
      <c r="A68" s="20" t="s">
        <v>9</v>
      </c>
      <c r="B68" s="24">
        <v>2425329.9900000002</v>
      </c>
      <c r="C68" s="24">
        <v>8369596.3099999996</v>
      </c>
      <c r="D68" s="24">
        <v>2832889.69</v>
      </c>
      <c r="E68" s="25">
        <v>-3111376.63</v>
      </c>
      <c r="G68" s="20" t="s">
        <v>9</v>
      </c>
      <c r="H68" s="24">
        <v>-3111376.63</v>
      </c>
      <c r="I68" s="24">
        <v>-2233926.36</v>
      </c>
      <c r="J68" s="24">
        <v>-877450.27</v>
      </c>
      <c r="K68" s="30">
        <f t="shared" ref="K68" si="33">IF(ISERROR((H68-I68)/ABS(I68)),"",(H68-I68)/ABS(I68))</f>
        <v>-0.39278388299245465</v>
      </c>
      <c r="L68" s="24">
        <v>1031117792</v>
      </c>
      <c r="M68" s="31">
        <f t="shared" ref="M68" si="34">H68/L68</f>
        <v>-3.0174793356683733E-3</v>
      </c>
      <c r="N68" s="58"/>
    </row>
    <row r="69" spans="1:14" s="43" customFormat="1" ht="3" customHeight="1" x14ac:dyDescent="0.15">
      <c r="A69" s="21"/>
      <c r="B69" s="26"/>
      <c r="C69" s="26"/>
      <c r="D69" s="26"/>
      <c r="E69" s="27"/>
      <c r="G69" s="53"/>
      <c r="H69" s="26"/>
      <c r="I69" s="26"/>
      <c r="J69" s="26"/>
      <c r="K69" s="32"/>
      <c r="L69" s="26"/>
      <c r="M69" s="33"/>
      <c r="N69" s="19"/>
    </row>
    <row r="70" spans="1:14" s="43" customFormat="1" ht="5.0999999999999996" customHeight="1" x14ac:dyDescent="0.15">
      <c r="A70" s="18"/>
      <c r="B70" s="22"/>
      <c r="C70" s="22"/>
      <c r="D70" s="22"/>
      <c r="E70" s="23"/>
      <c r="G70" s="21"/>
      <c r="H70" s="22"/>
      <c r="I70" s="22"/>
      <c r="J70" s="22"/>
      <c r="K70" s="28"/>
      <c r="L70" s="22"/>
      <c r="M70" s="29"/>
      <c r="N70" s="19"/>
    </row>
    <row r="71" spans="1:14" s="43" customFormat="1" ht="9" x14ac:dyDescent="0.15">
      <c r="A71" s="18" t="s">
        <v>6</v>
      </c>
      <c r="B71" s="22" t="s">
        <v>108</v>
      </c>
      <c r="C71" s="22" t="s">
        <v>108</v>
      </c>
      <c r="D71" s="22" t="s">
        <v>108</v>
      </c>
      <c r="E71" s="23" t="s">
        <v>108</v>
      </c>
      <c r="G71" s="18" t="s">
        <v>6</v>
      </c>
      <c r="H71" s="22"/>
      <c r="I71" s="22"/>
      <c r="J71" s="22"/>
      <c r="K71" s="28" t="str">
        <f t="shared" ref="K71:K73" si="35">IF(ISERROR((H71-I71)/ABS(I71)),"",(H71-I71)/ABS(I71))</f>
        <v/>
      </c>
      <c r="L71" s="22">
        <v>600000</v>
      </c>
      <c r="M71" s="29"/>
      <c r="N71" s="19"/>
    </row>
    <row r="72" spans="1:14" s="43" customFormat="1" ht="9" x14ac:dyDescent="0.15">
      <c r="A72" s="18" t="s">
        <v>74</v>
      </c>
      <c r="B72" s="22"/>
      <c r="C72" s="22"/>
      <c r="D72" s="22"/>
      <c r="E72" s="23"/>
      <c r="G72" s="18" t="s">
        <v>74</v>
      </c>
      <c r="H72" s="73"/>
      <c r="I72" s="22">
        <v>14944.45</v>
      </c>
      <c r="J72" s="22">
        <v>-14944.45</v>
      </c>
      <c r="K72" s="28">
        <f t="shared" si="35"/>
        <v>-1</v>
      </c>
      <c r="L72" s="22">
        <v>5600000</v>
      </c>
      <c r="M72" s="29"/>
      <c r="N72" s="19"/>
    </row>
    <row r="73" spans="1:14" s="43" customFormat="1" ht="9" x14ac:dyDescent="0.15">
      <c r="A73" s="18" t="s">
        <v>54</v>
      </c>
      <c r="B73" s="22">
        <v>45708.13</v>
      </c>
      <c r="C73" s="22" t="s">
        <v>108</v>
      </c>
      <c r="D73" s="22" t="s">
        <v>108</v>
      </c>
      <c r="E73" s="23">
        <v>45708.13</v>
      </c>
      <c r="G73" s="18" t="s">
        <v>54</v>
      </c>
      <c r="H73" s="22">
        <v>45708.13</v>
      </c>
      <c r="I73" s="22"/>
      <c r="J73" s="22">
        <v>45708.13</v>
      </c>
      <c r="K73" s="28" t="str">
        <f t="shared" si="35"/>
        <v/>
      </c>
      <c r="L73" s="22">
        <v>650000</v>
      </c>
      <c r="M73" s="29">
        <f t="shared" ref="M73" si="36">H73/L73</f>
        <v>7.0320199999999999E-2</v>
      </c>
      <c r="N73" s="19"/>
    </row>
    <row r="74" spans="1:14" s="43" customFormat="1" ht="5.0999999999999996" customHeight="1" x14ac:dyDescent="0.15">
      <c r="A74" s="21"/>
      <c r="B74" s="26"/>
      <c r="C74" s="26"/>
      <c r="D74" s="26"/>
      <c r="E74" s="27"/>
      <c r="G74" s="21"/>
      <c r="H74" s="26"/>
      <c r="I74" s="26"/>
      <c r="J74" s="26"/>
      <c r="K74" s="32"/>
      <c r="L74" s="26"/>
      <c r="M74" s="33"/>
      <c r="N74" s="19"/>
    </row>
    <row r="75" spans="1:14" s="43" customFormat="1" ht="3" customHeight="1" x14ac:dyDescent="0.15">
      <c r="A75" s="18"/>
      <c r="B75" s="22"/>
      <c r="C75" s="22"/>
      <c r="D75" s="22"/>
      <c r="E75" s="23"/>
      <c r="G75" s="18"/>
      <c r="H75" s="22"/>
      <c r="I75" s="22"/>
      <c r="J75" s="22"/>
      <c r="K75" s="28"/>
      <c r="L75" s="22"/>
      <c r="M75" s="29"/>
      <c r="N75" s="19"/>
    </row>
    <row r="76" spans="1:14" s="44" customFormat="1" ht="9" x14ac:dyDescent="0.15">
      <c r="A76" s="20" t="s">
        <v>75</v>
      </c>
      <c r="B76" s="24">
        <v>45708.13</v>
      </c>
      <c r="C76" s="24" t="s">
        <v>108</v>
      </c>
      <c r="D76" s="24" t="s">
        <v>108</v>
      </c>
      <c r="E76" s="25">
        <v>45708.13</v>
      </c>
      <c r="G76" s="20" t="s">
        <v>75</v>
      </c>
      <c r="H76" s="24">
        <v>45708.13</v>
      </c>
      <c r="I76" s="24">
        <v>14944.45</v>
      </c>
      <c r="J76" s="24">
        <v>30763.68</v>
      </c>
      <c r="K76" s="30">
        <f t="shared" ref="K76" si="37">IF(ISERROR((H76-I76)/ABS(I76)),"",(H76-I76)/ABS(I76))</f>
        <v>2.0585354429236267</v>
      </c>
      <c r="L76" s="24">
        <v>6850000</v>
      </c>
      <c r="M76" s="31">
        <f t="shared" ref="M76" si="38">H76/L76</f>
        <v>6.6727197080291966E-3</v>
      </c>
      <c r="N76" s="58"/>
    </row>
    <row r="77" spans="1:14" s="43" customFormat="1" ht="3" customHeight="1" x14ac:dyDescent="0.15">
      <c r="A77" s="21"/>
      <c r="B77" s="26"/>
      <c r="C77" s="26"/>
      <c r="D77" s="26"/>
      <c r="E77" s="27"/>
      <c r="G77" s="21"/>
      <c r="H77" s="26"/>
      <c r="I77" s="26"/>
      <c r="J77" s="26"/>
      <c r="K77" s="32"/>
      <c r="L77" s="26"/>
      <c r="M77" s="33"/>
      <c r="N77" s="19"/>
    </row>
    <row r="78" spans="1:14" s="43" customFormat="1" ht="5.0999999999999996" customHeight="1" x14ac:dyDescent="0.15">
      <c r="A78" s="18"/>
      <c r="B78" s="22"/>
      <c r="C78" s="22"/>
      <c r="D78" s="22"/>
      <c r="E78" s="23"/>
      <c r="G78" s="18"/>
      <c r="H78" s="22"/>
      <c r="I78" s="22"/>
      <c r="J78" s="22"/>
      <c r="K78" s="28"/>
      <c r="L78" s="22"/>
      <c r="M78" s="29"/>
      <c r="N78" s="19"/>
    </row>
    <row r="79" spans="1:14" s="43" customFormat="1" ht="9" x14ac:dyDescent="0.15">
      <c r="A79" s="18" t="s">
        <v>7</v>
      </c>
      <c r="B79" s="22">
        <v>75.28</v>
      </c>
      <c r="C79" s="22" t="s">
        <v>108</v>
      </c>
      <c r="D79" s="22" t="s">
        <v>108</v>
      </c>
      <c r="E79" s="23">
        <v>75.28</v>
      </c>
      <c r="G79" s="18" t="s">
        <v>7</v>
      </c>
      <c r="H79" s="22">
        <v>75.28</v>
      </c>
      <c r="I79" s="22" t="s">
        <v>108</v>
      </c>
      <c r="J79" s="22">
        <v>75.28</v>
      </c>
      <c r="K79" s="28" t="str">
        <f t="shared" ref="K79:K80" si="39">IF(ISERROR((H79-I79)/ABS(I79)),"",(H79-I79)/ABS(I79))</f>
        <v/>
      </c>
      <c r="L79" s="22">
        <v>1450000</v>
      </c>
      <c r="M79" s="29">
        <f t="shared" ref="M79:M80" si="40">H79/L79</f>
        <v>5.1917241379310343E-5</v>
      </c>
      <c r="N79" s="19"/>
    </row>
    <row r="80" spans="1:14" s="43" customFormat="1" ht="9" x14ac:dyDescent="0.15">
      <c r="A80" s="18" t="s">
        <v>55</v>
      </c>
      <c r="B80" s="22">
        <v>53425.94</v>
      </c>
      <c r="C80" s="22" t="s">
        <v>108</v>
      </c>
      <c r="D80" s="22">
        <v>961.43</v>
      </c>
      <c r="E80" s="23">
        <v>54387.37</v>
      </c>
      <c r="G80" s="18" t="s">
        <v>55</v>
      </c>
      <c r="H80" s="22">
        <v>54387.37</v>
      </c>
      <c r="I80" s="22">
        <v>58953.71</v>
      </c>
      <c r="J80" s="22">
        <v>-4566.34</v>
      </c>
      <c r="K80" s="28">
        <f t="shared" si="39"/>
        <v>-7.7456363645307419E-2</v>
      </c>
      <c r="L80" s="22">
        <v>1450000</v>
      </c>
      <c r="M80" s="29">
        <f t="shared" si="40"/>
        <v>3.7508531034482762E-2</v>
      </c>
      <c r="N80" s="19"/>
    </row>
    <row r="81" spans="1:14" s="43" customFormat="1" ht="9" x14ac:dyDescent="0.15">
      <c r="A81" s="18" t="s">
        <v>56</v>
      </c>
      <c r="B81" s="22">
        <v>8931.34</v>
      </c>
      <c r="C81" s="22" t="s">
        <v>108</v>
      </c>
      <c r="D81" s="22">
        <v>12980.91</v>
      </c>
      <c r="E81" s="23">
        <v>21912.25</v>
      </c>
      <c r="G81" s="18" t="s">
        <v>56</v>
      </c>
      <c r="H81" s="22">
        <v>21912.25</v>
      </c>
      <c r="I81" s="22">
        <v>16735.72</v>
      </c>
      <c r="J81" s="22">
        <v>5176.53</v>
      </c>
      <c r="K81" s="28">
        <f t="shared" ref="K81" si="41">IF(ISERROR((H81-I81)/ABS(I81)),"",(H81-I81)/ABS(I81))</f>
        <v>0.30931026570712217</v>
      </c>
      <c r="L81" s="22">
        <v>550000</v>
      </c>
      <c r="M81" s="29">
        <f t="shared" ref="M81" si="42">H81/L81</f>
        <v>3.9840454545454547E-2</v>
      </c>
      <c r="N81" s="19"/>
    </row>
    <row r="82" spans="1:14" s="43" customFormat="1" ht="5.0999999999999996" customHeight="1" x14ac:dyDescent="0.15">
      <c r="A82" s="21"/>
      <c r="B82" s="26"/>
      <c r="C82" s="26"/>
      <c r="D82" s="26"/>
      <c r="E82" s="27"/>
      <c r="G82" s="21"/>
      <c r="H82" s="26"/>
      <c r="I82" s="26"/>
      <c r="J82" s="26"/>
      <c r="K82" s="32"/>
      <c r="L82" s="26"/>
      <c r="M82" s="33"/>
      <c r="N82" s="19"/>
    </row>
    <row r="83" spans="1:14" s="43" customFormat="1" ht="3" customHeight="1" x14ac:dyDescent="0.15">
      <c r="A83" s="18"/>
      <c r="B83" s="22"/>
      <c r="C83" s="22"/>
      <c r="D83" s="22"/>
      <c r="E83" s="23"/>
      <c r="G83" s="18"/>
      <c r="H83" s="22"/>
      <c r="I83" s="22"/>
      <c r="J83" s="22"/>
      <c r="K83" s="28"/>
      <c r="L83" s="22"/>
      <c r="M83" s="29"/>
      <c r="N83" s="19"/>
    </row>
    <row r="84" spans="1:14" s="44" customFormat="1" ht="9" x14ac:dyDescent="0.15">
      <c r="A84" s="20" t="s">
        <v>76</v>
      </c>
      <c r="B84" s="24">
        <v>108140.69</v>
      </c>
      <c r="C84" s="24" t="s">
        <v>108</v>
      </c>
      <c r="D84" s="24">
        <v>13942.34</v>
      </c>
      <c r="E84" s="25">
        <v>122083.03</v>
      </c>
      <c r="G84" s="20" t="s">
        <v>76</v>
      </c>
      <c r="H84" s="24">
        <v>122083.03</v>
      </c>
      <c r="I84" s="24">
        <v>90633.88</v>
      </c>
      <c r="J84" s="24">
        <v>31449.15</v>
      </c>
      <c r="K84" s="30">
        <f t="shared" ref="K84" si="43">IF(ISERROR((H84-I84)/ABS(I84)),"",(H84-I84)/ABS(I84))</f>
        <v>0.34699110310625553</v>
      </c>
      <c r="L84" s="24">
        <v>10300000</v>
      </c>
      <c r="M84" s="31">
        <f t="shared" ref="M84" si="44">H84/L84</f>
        <v>1.1852721359223301E-2</v>
      </c>
      <c r="N84" s="58"/>
    </row>
    <row r="85" spans="1:14" s="43" customFormat="1" ht="3" customHeight="1" x14ac:dyDescent="0.15">
      <c r="A85" s="21"/>
      <c r="B85" s="26"/>
      <c r="C85" s="26"/>
      <c r="D85" s="26"/>
      <c r="E85" s="27"/>
      <c r="G85" s="21"/>
      <c r="H85" s="26"/>
      <c r="I85" s="26"/>
      <c r="J85" s="26"/>
      <c r="K85" s="32" t="str">
        <f>IF(ISERROR((H85-I85)/ABS(I85)),"",(H85-I85)/ABS(I85))</f>
        <v/>
      </c>
      <c r="L85" s="26"/>
      <c r="M85" s="33"/>
      <c r="N85" s="19"/>
    </row>
    <row r="86" spans="1:14" s="43" customFormat="1" ht="9.9499999999999993" customHeight="1" x14ac:dyDescent="0.15">
      <c r="A86" s="21"/>
      <c r="B86" s="26"/>
      <c r="C86" s="26"/>
      <c r="D86" s="26"/>
      <c r="E86" s="27"/>
      <c r="G86" s="21"/>
      <c r="H86" s="26"/>
      <c r="I86" s="26"/>
      <c r="J86" s="26"/>
      <c r="K86" s="32" t="str">
        <f>IF(ISERROR((H86-I86)/ABS(I86)),"",(H86-I86)/ABS(I86))</f>
        <v/>
      </c>
      <c r="L86" s="26"/>
      <c r="M86" s="33"/>
      <c r="N86" s="19"/>
    </row>
    <row r="87" spans="1:14" s="43" customFormat="1" ht="3" customHeight="1" x14ac:dyDescent="0.15">
      <c r="A87" s="18"/>
      <c r="B87" s="22"/>
      <c r="C87" s="22"/>
      <c r="D87" s="22"/>
      <c r="E87" s="23"/>
      <c r="G87" s="18"/>
      <c r="H87" s="22"/>
      <c r="I87" s="22"/>
      <c r="J87" s="22"/>
      <c r="K87" s="28" t="str">
        <f>IF(ISERROR((H87-I87)/ABS(I87)),"",(H87-I87)/ABS(I87))</f>
        <v/>
      </c>
      <c r="L87" s="22"/>
      <c r="M87" s="29"/>
      <c r="N87" s="19"/>
    </row>
    <row r="88" spans="1:14" s="44" customFormat="1" ht="9" x14ac:dyDescent="0.15">
      <c r="A88" s="20" t="s">
        <v>77</v>
      </c>
      <c r="B88" s="24">
        <v>8221356.7300000004</v>
      </c>
      <c r="C88" s="24">
        <v>10112996.93</v>
      </c>
      <c r="D88" s="24">
        <v>3961116.97</v>
      </c>
      <c r="E88" s="25">
        <v>2069476.77</v>
      </c>
      <c r="G88" s="20" t="s">
        <v>77</v>
      </c>
      <c r="H88" s="24">
        <v>2069476.77</v>
      </c>
      <c r="I88" s="24">
        <v>3723338.65</v>
      </c>
      <c r="J88" s="24">
        <v>-1653861.88</v>
      </c>
      <c r="K88" s="30">
        <f t="shared" ref="K88" si="45">IF(ISERROR((H88-I88)/ABS(I88)),"",(H88-I88)/ABS(I88))</f>
        <v>-0.44418787423486172</v>
      </c>
      <c r="L88" s="24">
        <v>2220484378</v>
      </c>
      <c r="M88" s="31">
        <f t="shared" ref="M88" si="46">H88/L88</f>
        <v>9.319933932000849E-4</v>
      </c>
      <c r="N88" s="58"/>
    </row>
    <row r="89" spans="1:14" s="43" customFormat="1" ht="3" customHeight="1" x14ac:dyDescent="0.15">
      <c r="A89" s="21"/>
      <c r="B89" s="26"/>
      <c r="C89" s="26"/>
      <c r="D89" s="26"/>
      <c r="E89" s="27"/>
      <c r="G89" s="21"/>
      <c r="H89" s="26"/>
      <c r="I89" s="26"/>
      <c r="J89" s="26"/>
      <c r="K89" s="32"/>
      <c r="L89" s="26"/>
      <c r="M89" s="33"/>
      <c r="N89" s="19"/>
    </row>
    <row r="90" spans="1:14" s="43" customFormat="1" ht="5.0999999999999996" customHeight="1" x14ac:dyDescent="0.15">
      <c r="A90" s="18"/>
      <c r="B90" s="22"/>
      <c r="C90" s="22"/>
      <c r="D90" s="22"/>
      <c r="E90" s="23"/>
      <c r="G90" s="18"/>
      <c r="H90" s="22"/>
      <c r="I90" s="22"/>
      <c r="J90" s="22"/>
      <c r="K90" s="28"/>
      <c r="L90" s="22"/>
      <c r="M90" s="29"/>
      <c r="N90" s="19"/>
    </row>
    <row r="91" spans="1:14" s="43" customFormat="1" ht="9" customHeight="1" x14ac:dyDescent="0.15">
      <c r="A91" s="18" t="s">
        <v>57</v>
      </c>
      <c r="B91" s="22"/>
      <c r="C91" s="22"/>
      <c r="D91" s="22"/>
      <c r="E91" s="23"/>
      <c r="G91" s="18" t="s">
        <v>57</v>
      </c>
      <c r="H91" s="22"/>
      <c r="I91" s="22"/>
      <c r="J91" s="22"/>
      <c r="K91" s="28"/>
      <c r="L91" s="22"/>
      <c r="M91" s="29"/>
      <c r="N91" s="19"/>
    </row>
    <row r="92" spans="1:14" s="43" customFormat="1" ht="9" x14ac:dyDescent="0.15">
      <c r="A92" s="18" t="s">
        <v>59</v>
      </c>
      <c r="B92" s="22" t="s">
        <v>108</v>
      </c>
      <c r="C92" s="22" t="s">
        <v>108</v>
      </c>
      <c r="D92" s="22" t="s">
        <v>108</v>
      </c>
      <c r="E92" s="23" t="s">
        <v>108</v>
      </c>
      <c r="G92" s="18" t="s">
        <v>59</v>
      </c>
      <c r="H92" s="22" t="s">
        <v>108</v>
      </c>
      <c r="I92" s="22" t="s">
        <v>108</v>
      </c>
      <c r="J92" s="22" t="s">
        <v>108</v>
      </c>
      <c r="K92" s="28" t="str">
        <f t="shared" ref="K92" si="47">IF(ISERROR((H92-I92)/ABS(I92)),"",(H92-I92)/ABS(I92))</f>
        <v/>
      </c>
      <c r="L92" s="22">
        <v>203375000</v>
      </c>
      <c r="M92" s="29"/>
      <c r="N92" s="19"/>
    </row>
    <row r="93" spans="1:14" s="43" customFormat="1" ht="9" x14ac:dyDescent="0.15">
      <c r="A93" s="18" t="s">
        <v>58</v>
      </c>
      <c r="B93" s="22" t="s">
        <v>108</v>
      </c>
      <c r="C93" s="22" t="s">
        <v>108</v>
      </c>
      <c r="D93" s="22" t="s">
        <v>108</v>
      </c>
      <c r="E93" s="23" t="s">
        <v>108</v>
      </c>
      <c r="G93" s="18" t="s">
        <v>58</v>
      </c>
      <c r="H93" s="22" t="s">
        <v>108</v>
      </c>
      <c r="I93" s="22" t="s">
        <v>108</v>
      </c>
      <c r="J93" s="22" t="s">
        <v>108</v>
      </c>
      <c r="K93" s="28" t="str">
        <f t="shared" ref="K93" si="48">IF(ISERROR((H93-I93)/ABS(I93)),"",(H93-I93)/ABS(I93))</f>
        <v/>
      </c>
      <c r="L93" s="22">
        <v>114703500</v>
      </c>
      <c r="M93" s="29"/>
      <c r="N93" s="19"/>
    </row>
    <row r="94" spans="1:14" s="43" customFormat="1" ht="5.0999999999999996" customHeight="1" x14ac:dyDescent="0.15">
      <c r="A94" s="21"/>
      <c r="B94" s="26"/>
      <c r="C94" s="26"/>
      <c r="D94" s="26"/>
      <c r="E94" s="27"/>
      <c r="G94" s="21"/>
      <c r="H94" s="26"/>
      <c r="I94" s="26"/>
      <c r="J94" s="26"/>
      <c r="K94" s="32"/>
      <c r="L94" s="26"/>
      <c r="M94" s="33"/>
      <c r="N94" s="19"/>
    </row>
    <row r="95" spans="1:14" s="43" customFormat="1" ht="3" customHeight="1" x14ac:dyDescent="0.15">
      <c r="A95" s="21"/>
      <c r="B95" s="22"/>
      <c r="C95" s="22"/>
      <c r="D95" s="22"/>
      <c r="E95" s="23"/>
      <c r="G95" s="18"/>
      <c r="H95" s="22"/>
      <c r="I95" s="22"/>
      <c r="J95" s="22"/>
      <c r="K95" s="28"/>
      <c r="L95" s="22"/>
      <c r="M95" s="29"/>
      <c r="N95" s="19"/>
    </row>
    <row r="96" spans="1:14" s="44" customFormat="1" ht="9" x14ac:dyDescent="0.15">
      <c r="A96" s="20" t="s">
        <v>43</v>
      </c>
      <c r="B96" s="24" t="s">
        <v>108</v>
      </c>
      <c r="C96" s="24" t="s">
        <v>108</v>
      </c>
      <c r="D96" s="24" t="s">
        <v>108</v>
      </c>
      <c r="E96" s="25" t="s">
        <v>108</v>
      </c>
      <c r="G96" s="20" t="s">
        <v>43</v>
      </c>
      <c r="H96" s="67" t="s">
        <v>108</v>
      </c>
      <c r="I96" s="24" t="s">
        <v>108</v>
      </c>
      <c r="J96" s="24" t="s">
        <v>108</v>
      </c>
      <c r="K96" s="30" t="str">
        <f t="shared" ref="K96" si="49">IF(ISERROR((H96-I96)/ABS(I96)),"",(H96-I96)/ABS(I96))</f>
        <v/>
      </c>
      <c r="L96" s="24">
        <v>318078500</v>
      </c>
      <c r="M96" s="31"/>
      <c r="N96" s="58"/>
    </row>
    <row r="97" spans="1:14" s="43" customFormat="1" ht="3" customHeight="1" x14ac:dyDescent="0.15">
      <c r="A97" s="21"/>
      <c r="B97" s="26"/>
      <c r="C97" s="26"/>
      <c r="D97" s="26"/>
      <c r="E97" s="27"/>
      <c r="G97" s="21"/>
      <c r="H97" s="26"/>
      <c r="I97" s="26"/>
      <c r="J97" s="26"/>
      <c r="K97" s="32"/>
      <c r="L97" s="26"/>
      <c r="M97" s="33"/>
      <c r="N97" s="19"/>
    </row>
    <row r="98" spans="1:14" s="43" customFormat="1" ht="5.0999999999999996" customHeight="1" x14ac:dyDescent="0.15">
      <c r="A98" s="18"/>
      <c r="B98" s="22"/>
      <c r="C98" s="22"/>
      <c r="D98" s="22"/>
      <c r="E98" s="23"/>
      <c r="G98" s="18"/>
      <c r="H98" s="22"/>
      <c r="I98" s="22"/>
      <c r="J98" s="22"/>
      <c r="K98" s="28"/>
      <c r="L98" s="22"/>
      <c r="M98" s="29"/>
      <c r="N98" s="19"/>
    </row>
    <row r="99" spans="1:14" s="43" customFormat="1" ht="9" customHeight="1" x14ac:dyDescent="0.15">
      <c r="A99" s="18" t="s">
        <v>36</v>
      </c>
      <c r="B99" s="22"/>
      <c r="C99" s="22"/>
      <c r="D99" s="22"/>
      <c r="E99" s="23"/>
      <c r="G99" s="18" t="s">
        <v>36</v>
      </c>
      <c r="H99" s="22"/>
      <c r="I99" s="22"/>
      <c r="J99" s="22"/>
      <c r="K99" s="28"/>
      <c r="L99" s="22"/>
      <c r="M99" s="29"/>
      <c r="N99" s="19"/>
    </row>
    <row r="100" spans="1:14" s="43" customFormat="1" ht="9" customHeight="1" x14ac:dyDescent="0.15">
      <c r="A100" s="18" t="s">
        <v>78</v>
      </c>
      <c r="B100" s="22"/>
      <c r="C100" s="22"/>
      <c r="D100" s="22"/>
      <c r="E100" s="23"/>
      <c r="G100" s="18" t="s">
        <v>78</v>
      </c>
      <c r="H100" s="22"/>
      <c r="I100" s="22"/>
      <c r="J100" s="22"/>
      <c r="K100" s="28"/>
      <c r="L100" s="22"/>
      <c r="M100" s="29"/>
      <c r="N100" s="19"/>
    </row>
    <row r="101" spans="1:14" s="43" customFormat="1" ht="9" x14ac:dyDescent="0.15">
      <c r="A101" s="18" t="s">
        <v>41</v>
      </c>
      <c r="B101" s="22" t="s">
        <v>108</v>
      </c>
      <c r="C101" s="22" t="s">
        <v>108</v>
      </c>
      <c r="D101" s="22" t="s">
        <v>108</v>
      </c>
      <c r="E101" s="23" t="s">
        <v>108</v>
      </c>
      <c r="G101" s="18" t="s">
        <v>41</v>
      </c>
      <c r="H101" s="22" t="s">
        <v>108</v>
      </c>
      <c r="I101" s="22" t="s">
        <v>108</v>
      </c>
      <c r="J101" s="22" t="s">
        <v>108</v>
      </c>
      <c r="K101" s="28" t="str">
        <f t="shared" ref="K101" si="50">IF(ISERROR((H101-I101)/ABS(I101)),"",(H101-I101)/ABS(I101))</f>
        <v/>
      </c>
      <c r="L101" s="22">
        <v>61826</v>
      </c>
      <c r="M101" s="29"/>
      <c r="N101" s="19"/>
    </row>
    <row r="102" spans="1:14" s="43" customFormat="1" ht="9" x14ac:dyDescent="0.15">
      <c r="A102" s="18" t="s">
        <v>84</v>
      </c>
      <c r="B102" s="22" t="s">
        <v>108</v>
      </c>
      <c r="C102" s="22" t="s">
        <v>108</v>
      </c>
      <c r="D102" s="22" t="s">
        <v>108</v>
      </c>
      <c r="E102" s="23" t="s">
        <v>108</v>
      </c>
      <c r="G102" s="18" t="s">
        <v>84</v>
      </c>
      <c r="H102" s="22" t="s">
        <v>108</v>
      </c>
      <c r="I102" s="22" t="s">
        <v>108</v>
      </c>
      <c r="J102" s="22" t="s">
        <v>108</v>
      </c>
      <c r="K102" s="28" t="str">
        <f t="shared" ref="K102" si="51">IF(ISERROR((H102-I102)/ABS(I102)),"",(H102-I102)/ABS(I102))</f>
        <v/>
      </c>
      <c r="L102" s="22">
        <v>11133561</v>
      </c>
      <c r="M102" s="29"/>
      <c r="N102" s="19"/>
    </row>
    <row r="103" spans="1:14" s="43" customFormat="1" ht="9" x14ac:dyDescent="0.15">
      <c r="A103" s="69" t="s">
        <v>4</v>
      </c>
      <c r="B103" s="22"/>
      <c r="C103" s="22"/>
      <c r="D103" s="22"/>
      <c r="E103" s="23"/>
      <c r="G103" s="69" t="s">
        <v>4</v>
      </c>
      <c r="H103" s="22"/>
      <c r="I103" s="22"/>
      <c r="J103" s="22"/>
      <c r="K103" s="28"/>
      <c r="L103" s="22"/>
      <c r="M103" s="29"/>
      <c r="N103" s="19"/>
    </row>
    <row r="104" spans="1:14" s="43" customFormat="1" ht="9" x14ac:dyDescent="0.15">
      <c r="A104" s="69" t="s">
        <v>83</v>
      </c>
      <c r="B104" s="22" t="s">
        <v>108</v>
      </c>
      <c r="C104" s="22" t="s">
        <v>108</v>
      </c>
      <c r="D104" s="22" t="s">
        <v>108</v>
      </c>
      <c r="E104" s="23" t="s">
        <v>108</v>
      </c>
      <c r="G104" s="69" t="s">
        <v>41</v>
      </c>
      <c r="H104" s="22" t="s">
        <v>108</v>
      </c>
      <c r="I104" s="22" t="s">
        <v>108</v>
      </c>
      <c r="J104" s="22" t="s">
        <v>108</v>
      </c>
      <c r="K104" s="28" t="str">
        <f t="shared" ref="K104:K106" si="52">IF(ISERROR((H104-I104)/ABS(I104)),"",(H104-I104)/ABS(I104))</f>
        <v/>
      </c>
      <c r="L104" s="22">
        <v>1627</v>
      </c>
      <c r="M104" s="29"/>
      <c r="N104" s="19"/>
    </row>
    <row r="105" spans="1:14" s="43" customFormat="1" ht="9" x14ac:dyDescent="0.15">
      <c r="A105" s="70" t="s">
        <v>95</v>
      </c>
      <c r="B105" s="22" t="s">
        <v>108</v>
      </c>
      <c r="C105" s="22" t="s">
        <v>108</v>
      </c>
      <c r="D105" s="22" t="s">
        <v>108</v>
      </c>
      <c r="E105" s="23" t="s">
        <v>108</v>
      </c>
      <c r="G105" s="71" t="s">
        <v>97</v>
      </c>
      <c r="H105" s="22" t="s">
        <v>108</v>
      </c>
      <c r="I105" s="22" t="s">
        <v>108</v>
      </c>
      <c r="J105" s="22" t="s">
        <v>108</v>
      </c>
      <c r="K105" s="28" t="str">
        <f t="shared" ref="K105" si="53">IF(ISERROR((H105-I105)/ABS(I105)),"",(H105-I105)/ABS(I105))</f>
        <v/>
      </c>
      <c r="L105" s="22">
        <v>-68335627</v>
      </c>
      <c r="M105" s="29"/>
      <c r="N105" s="19"/>
    </row>
    <row r="106" spans="1:14" s="43" customFormat="1" ht="9" x14ac:dyDescent="0.15">
      <c r="A106" s="69" t="s">
        <v>96</v>
      </c>
      <c r="B106" s="22" t="s">
        <v>108</v>
      </c>
      <c r="C106" s="22" t="s">
        <v>108</v>
      </c>
      <c r="D106" s="22" t="s">
        <v>108</v>
      </c>
      <c r="E106" s="23" t="s">
        <v>108</v>
      </c>
      <c r="G106" s="69" t="s">
        <v>96</v>
      </c>
      <c r="H106" s="22" t="s">
        <v>108</v>
      </c>
      <c r="I106" s="22" t="s">
        <v>108</v>
      </c>
      <c r="J106" s="22" t="s">
        <v>108</v>
      </c>
      <c r="K106" s="28" t="str">
        <f t="shared" si="52"/>
        <v/>
      </c>
      <c r="L106" s="22">
        <v>325400</v>
      </c>
      <c r="M106" s="29"/>
      <c r="N106" s="19"/>
    </row>
    <row r="107" spans="1:14" s="43" customFormat="1" ht="9" x14ac:dyDescent="0.15">
      <c r="A107" s="18" t="s">
        <v>52</v>
      </c>
      <c r="B107" s="22"/>
      <c r="C107" s="22"/>
      <c r="D107" s="22"/>
      <c r="E107" s="23"/>
      <c r="G107" s="18" t="s">
        <v>52</v>
      </c>
      <c r="H107" s="24"/>
      <c r="I107" s="22"/>
      <c r="J107" s="22"/>
      <c r="K107" s="28"/>
      <c r="L107" s="22"/>
      <c r="M107" s="29"/>
      <c r="N107" s="19"/>
    </row>
    <row r="108" spans="1:14" s="43" customFormat="1" ht="9" x14ac:dyDescent="0.15">
      <c r="A108" s="18" t="s">
        <v>84</v>
      </c>
      <c r="B108" s="22" t="s">
        <v>108</v>
      </c>
      <c r="C108" s="22" t="s">
        <v>108</v>
      </c>
      <c r="D108" s="22" t="s">
        <v>108</v>
      </c>
      <c r="E108" s="23" t="s">
        <v>108</v>
      </c>
      <c r="G108" s="18" t="s">
        <v>84</v>
      </c>
      <c r="H108" s="22" t="s">
        <v>108</v>
      </c>
      <c r="I108" s="22" t="s">
        <v>108</v>
      </c>
      <c r="J108" s="22" t="s">
        <v>108</v>
      </c>
      <c r="K108" s="28" t="str">
        <f t="shared" ref="K108:K110" si="54">IF(ISERROR((H108-I108)/ABS(I108)),"",(H108-I108)/ABS(I108))</f>
        <v/>
      </c>
      <c r="L108" s="22">
        <v>4929810</v>
      </c>
      <c r="M108" s="29"/>
      <c r="N108" s="19"/>
    </row>
    <row r="109" spans="1:14" s="43" customFormat="1" ht="9" x14ac:dyDescent="0.15">
      <c r="A109" s="18" t="s">
        <v>5</v>
      </c>
      <c r="B109" s="22"/>
      <c r="C109" s="22"/>
      <c r="D109" s="22"/>
      <c r="E109" s="23"/>
      <c r="G109" s="18" t="s">
        <v>5</v>
      </c>
      <c r="H109" s="22"/>
      <c r="I109" s="22"/>
      <c r="J109" s="22"/>
      <c r="K109" s="28"/>
      <c r="L109" s="22"/>
      <c r="M109" s="29"/>
      <c r="N109" s="19"/>
    </row>
    <row r="110" spans="1:14" s="43" customFormat="1" ht="9" x14ac:dyDescent="0.15">
      <c r="A110" s="18" t="s">
        <v>83</v>
      </c>
      <c r="B110" s="22" t="s">
        <v>108</v>
      </c>
      <c r="C110" s="22" t="s">
        <v>108</v>
      </c>
      <c r="D110" s="22" t="s">
        <v>108</v>
      </c>
      <c r="E110" s="23" t="s">
        <v>108</v>
      </c>
      <c r="G110" s="18" t="s">
        <v>83</v>
      </c>
      <c r="H110" s="22" t="s">
        <v>108</v>
      </c>
      <c r="I110" s="22" t="s">
        <v>108</v>
      </c>
      <c r="J110" s="22" t="s">
        <v>108</v>
      </c>
      <c r="K110" s="28" t="str">
        <f t="shared" si="54"/>
        <v/>
      </c>
      <c r="L110" s="22">
        <v>39048</v>
      </c>
      <c r="M110" s="29"/>
      <c r="N110" s="19"/>
    </row>
    <row r="111" spans="1:14" s="43" customFormat="1" ht="9" x14ac:dyDescent="0.15">
      <c r="A111" s="18" t="s">
        <v>84</v>
      </c>
      <c r="B111" s="22" t="s">
        <v>108</v>
      </c>
      <c r="C111" s="22" t="s">
        <v>108</v>
      </c>
      <c r="D111" s="22" t="s">
        <v>108</v>
      </c>
      <c r="E111" s="23" t="s">
        <v>108</v>
      </c>
      <c r="G111" s="18" t="s">
        <v>84</v>
      </c>
      <c r="H111" s="22" t="s">
        <v>108</v>
      </c>
      <c r="I111" s="22" t="s">
        <v>108</v>
      </c>
      <c r="J111" s="22" t="s">
        <v>108</v>
      </c>
      <c r="K111" s="28" t="str">
        <f t="shared" ref="K111" si="55">IF(ISERROR((H111-I111)/ABS(I111)),"",(H111-I111)/ABS(I111))</f>
        <v/>
      </c>
      <c r="L111" s="22">
        <v>2700820</v>
      </c>
      <c r="M111" s="29"/>
      <c r="N111" s="19"/>
    </row>
    <row r="112" spans="1:14" s="43" customFormat="1" ht="5.0999999999999996" customHeight="1" x14ac:dyDescent="0.15">
      <c r="A112" s="21"/>
      <c r="B112" s="26"/>
      <c r="C112" s="26"/>
      <c r="D112" s="26"/>
      <c r="E112" s="27"/>
      <c r="G112" s="21"/>
      <c r="H112" s="26"/>
      <c r="I112" s="26"/>
      <c r="J112" s="26"/>
      <c r="K112" s="32"/>
      <c r="L112" s="26"/>
      <c r="M112" s="33"/>
      <c r="N112" s="19"/>
    </row>
    <row r="113" spans="1:14" s="43" customFormat="1" ht="3" customHeight="1" x14ac:dyDescent="0.15">
      <c r="A113" s="18"/>
      <c r="B113" s="22"/>
      <c r="C113" s="22"/>
      <c r="D113" s="22"/>
      <c r="E113" s="23"/>
      <c r="G113" s="18"/>
      <c r="H113" s="22"/>
      <c r="I113" s="22"/>
      <c r="J113" s="22"/>
      <c r="K113" s="28"/>
      <c r="L113" s="22"/>
      <c r="M113" s="29"/>
      <c r="N113" s="19"/>
    </row>
    <row r="114" spans="1:14" s="44" customFormat="1" ht="9" x14ac:dyDescent="0.15">
      <c r="A114" s="20" t="s">
        <v>44</v>
      </c>
      <c r="B114" s="24" t="s">
        <v>108</v>
      </c>
      <c r="C114" s="24" t="s">
        <v>108</v>
      </c>
      <c r="D114" s="24" t="s">
        <v>108</v>
      </c>
      <c r="E114" s="25" t="s">
        <v>108</v>
      </c>
      <c r="G114" s="20" t="s">
        <v>44</v>
      </c>
      <c r="H114" s="24" t="s">
        <v>108</v>
      </c>
      <c r="I114" s="24" t="s">
        <v>108</v>
      </c>
      <c r="J114" s="24" t="s">
        <v>108</v>
      </c>
      <c r="K114" s="30" t="str">
        <f t="shared" ref="K114" si="56">IF(ISERROR((H114-I114)/ABS(I114)),"",(H114-I114)/ABS(I114))</f>
        <v/>
      </c>
      <c r="L114" s="24">
        <v>-49143535</v>
      </c>
      <c r="M114" s="31"/>
      <c r="N114" s="58"/>
    </row>
    <row r="115" spans="1:14" s="43" customFormat="1" ht="3" customHeight="1" x14ac:dyDescent="0.15">
      <c r="A115" s="21"/>
      <c r="B115" s="26"/>
      <c r="C115" s="26"/>
      <c r="D115" s="26"/>
      <c r="E115" s="27"/>
      <c r="G115" s="21"/>
      <c r="H115" s="26"/>
      <c r="I115" s="26"/>
      <c r="J115" s="26"/>
      <c r="K115" s="32"/>
      <c r="L115" s="26"/>
      <c r="M115" s="33"/>
      <c r="N115" s="19"/>
    </row>
    <row r="116" spans="1:14" s="43" customFormat="1" ht="8.1" customHeight="1" x14ac:dyDescent="0.15">
      <c r="A116" s="21"/>
      <c r="B116" s="26"/>
      <c r="C116" s="26"/>
      <c r="D116" s="26"/>
      <c r="E116" s="27"/>
      <c r="G116" s="21"/>
      <c r="H116" s="26"/>
      <c r="I116" s="26"/>
      <c r="J116" s="26"/>
      <c r="K116" s="32"/>
      <c r="L116" s="26"/>
      <c r="M116" s="33"/>
      <c r="N116" s="19"/>
    </row>
    <row r="117" spans="1:14" s="43" customFormat="1" ht="3" customHeight="1" x14ac:dyDescent="0.15">
      <c r="A117" s="18"/>
      <c r="B117" s="22"/>
      <c r="C117" s="22"/>
      <c r="D117" s="22"/>
      <c r="E117" s="23"/>
      <c r="G117" s="18"/>
      <c r="H117" s="22"/>
      <c r="I117" s="22"/>
      <c r="J117" s="22"/>
      <c r="K117" s="28"/>
      <c r="L117" s="22"/>
      <c r="M117" s="29"/>
      <c r="N117" s="19"/>
    </row>
    <row r="118" spans="1:14" s="44" customFormat="1" ht="9" x14ac:dyDescent="0.15">
      <c r="A118" s="20" t="s">
        <v>79</v>
      </c>
      <c r="B118" s="24" t="s">
        <v>108</v>
      </c>
      <c r="C118" s="24" t="s">
        <v>108</v>
      </c>
      <c r="D118" s="24" t="s">
        <v>108</v>
      </c>
      <c r="E118" s="25" t="s">
        <v>108</v>
      </c>
      <c r="G118" s="20" t="s">
        <v>79</v>
      </c>
      <c r="H118" s="24" t="s">
        <v>108</v>
      </c>
      <c r="I118" s="24" t="s">
        <v>108</v>
      </c>
      <c r="J118" s="24" t="s">
        <v>108</v>
      </c>
      <c r="K118" s="30" t="str">
        <f t="shared" ref="K118" si="57">IF(ISERROR((H118-I118)/ABS(I118)),"",(H118-I118)/ABS(I118))</f>
        <v/>
      </c>
      <c r="L118" s="24">
        <v>268934965</v>
      </c>
      <c r="M118" s="31"/>
      <c r="N118" s="58"/>
    </row>
    <row r="119" spans="1:14" s="43" customFormat="1" ht="3" customHeight="1" x14ac:dyDescent="0.15">
      <c r="A119" s="21"/>
      <c r="B119" s="26"/>
      <c r="C119" s="26"/>
      <c r="D119" s="26"/>
      <c r="E119" s="27"/>
      <c r="G119" s="21"/>
      <c r="H119" s="26"/>
      <c r="I119" s="26"/>
      <c r="J119" s="26"/>
      <c r="K119" s="32"/>
      <c r="L119" s="26"/>
      <c r="M119" s="33"/>
      <c r="N119" s="19"/>
    </row>
    <row r="120" spans="1:14" s="43" customFormat="1" ht="8.1" customHeight="1" x14ac:dyDescent="0.15">
      <c r="A120" s="60"/>
      <c r="B120" s="26"/>
      <c r="C120" s="26"/>
      <c r="D120" s="26"/>
      <c r="E120" s="27"/>
      <c r="G120" s="55"/>
      <c r="H120" s="26"/>
      <c r="I120" s="26"/>
      <c r="J120" s="26"/>
      <c r="K120" s="32"/>
      <c r="L120" s="26"/>
      <c r="M120" s="33"/>
      <c r="N120" s="19"/>
    </row>
    <row r="121" spans="1:14" s="43" customFormat="1" ht="3" customHeight="1" x14ac:dyDescent="0.15">
      <c r="A121" s="18"/>
      <c r="B121" s="22"/>
      <c r="C121" s="22"/>
      <c r="D121" s="22"/>
      <c r="E121" s="23"/>
      <c r="G121" s="18"/>
      <c r="H121" s="22"/>
      <c r="I121" s="22"/>
      <c r="J121" s="22"/>
      <c r="K121" s="34"/>
      <c r="L121" s="22"/>
      <c r="M121" s="29"/>
      <c r="N121" s="19"/>
    </row>
    <row r="122" spans="1:14" s="44" customFormat="1" ht="9" x14ac:dyDescent="0.15">
      <c r="A122" s="20" t="s">
        <v>8</v>
      </c>
      <c r="B122" s="24">
        <v>8221356.7300000004</v>
      </c>
      <c r="C122" s="24">
        <v>10112996.93</v>
      </c>
      <c r="D122" s="24">
        <v>3961116.97</v>
      </c>
      <c r="E122" s="25">
        <v>2069476.77</v>
      </c>
      <c r="G122" s="20" t="s">
        <v>8</v>
      </c>
      <c r="H122" s="24">
        <v>2069476.77</v>
      </c>
      <c r="I122" s="24">
        <v>3723338.65</v>
      </c>
      <c r="J122" s="24">
        <v>-1653861.88</v>
      </c>
      <c r="K122" s="30">
        <f t="shared" ref="K122" si="58">IF(ISERROR((H122-I122)/ABS(I122)),"",(H122-I122)/ABS(I122))</f>
        <v>-0.44418787423486172</v>
      </c>
      <c r="L122" s="24">
        <v>2489419343</v>
      </c>
      <c r="M122" s="31">
        <f t="shared" ref="M122" si="59">H122/L122</f>
        <v>8.3130902626717476E-4</v>
      </c>
      <c r="N122" s="58"/>
    </row>
    <row r="123" spans="1:14" s="43" customFormat="1" ht="3" customHeight="1" x14ac:dyDescent="0.15">
      <c r="A123" s="55"/>
      <c r="B123" s="26"/>
      <c r="C123" s="26"/>
      <c r="D123" s="26"/>
      <c r="E123" s="27"/>
      <c r="G123" s="55"/>
      <c r="H123" s="26"/>
      <c r="I123" s="26"/>
      <c r="J123" s="26"/>
      <c r="K123" s="35"/>
      <c r="L123" s="26"/>
      <c r="M123" s="36"/>
      <c r="N123" s="19"/>
    </row>
    <row r="124" spans="1:14" s="43" customFormat="1" ht="6" customHeight="1" x14ac:dyDescent="0.15">
      <c r="A124" s="19"/>
      <c r="B124" s="37"/>
      <c r="C124" s="37"/>
      <c r="D124" s="37"/>
      <c r="E124" s="37"/>
      <c r="G124" s="19"/>
      <c r="H124" s="37"/>
      <c r="I124" s="37"/>
      <c r="J124" s="37"/>
      <c r="K124" s="19"/>
      <c r="L124" s="37"/>
      <c r="M124" s="19"/>
      <c r="N124" s="19"/>
    </row>
    <row r="125" spans="1:14" s="43" customFormat="1" ht="9" customHeight="1" x14ac:dyDescent="0.15">
      <c r="A125" s="64" t="s">
        <v>80</v>
      </c>
      <c r="B125" s="65" t="s">
        <v>108</v>
      </c>
      <c r="C125" s="38"/>
      <c r="D125" s="37"/>
      <c r="E125" s="46"/>
      <c r="G125" s="64" t="s">
        <v>80</v>
      </c>
      <c r="H125" s="65"/>
      <c r="I125" s="38"/>
      <c r="J125" s="37"/>
      <c r="K125" s="19"/>
      <c r="L125" s="37"/>
      <c r="M125" s="19"/>
      <c r="N125" s="19"/>
    </row>
    <row r="126" spans="1:14" ht="9.75" customHeight="1" x14ac:dyDescent="0.15">
      <c r="A126" s="171" t="s">
        <v>103</v>
      </c>
      <c r="B126" s="172"/>
      <c r="C126" s="172"/>
      <c r="D126" s="172"/>
      <c r="E126" s="172"/>
      <c r="F126" s="6"/>
      <c r="G126" s="172" t="str">
        <f>+A126</f>
        <v>Vitoria-Gasteizen, 2020ko OTSAILAREN 10ean / Vitoria-Gasteiz, 10 de FEBRERO DE 2020</v>
      </c>
      <c r="H126" s="172"/>
      <c r="I126" s="172"/>
      <c r="J126" s="172"/>
      <c r="K126" s="172"/>
      <c r="L126" s="172"/>
      <c r="M126" s="172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56" t="s">
        <v>39</v>
      </c>
      <c r="B128" s="47"/>
      <c r="C128" s="61" t="s">
        <v>40</v>
      </c>
      <c r="D128" s="49"/>
      <c r="E128" s="47"/>
      <c r="G128" s="56" t="s">
        <v>37</v>
      </c>
      <c r="H128" s="52"/>
      <c r="I128" s="48"/>
      <c r="J128" s="57" t="s">
        <v>38</v>
      </c>
      <c r="K128" s="47"/>
      <c r="L128" s="48"/>
      <c r="M128" s="50"/>
    </row>
    <row r="129" spans="1:13" ht="9" customHeight="1" x14ac:dyDescent="0.15">
      <c r="A129" s="56" t="s">
        <v>14</v>
      </c>
      <c r="C129" s="66" t="s">
        <v>86</v>
      </c>
      <c r="D129" s="14"/>
      <c r="E129" s="14"/>
      <c r="G129" s="56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56"/>
      <c r="C130" s="57"/>
      <c r="D130" s="14"/>
      <c r="E130" s="14"/>
      <c r="G130" s="56"/>
      <c r="H130" s="14"/>
      <c r="I130" s="14"/>
      <c r="J130" s="57"/>
      <c r="L130" s="14"/>
    </row>
    <row r="131" spans="1:13" ht="9" customHeight="1" x14ac:dyDescent="0.15">
      <c r="A131" s="56"/>
      <c r="C131" s="57"/>
      <c r="D131" s="14"/>
      <c r="E131" s="14"/>
      <c r="G131" s="56"/>
      <c r="H131" s="14"/>
      <c r="I131" s="14"/>
      <c r="J131" s="57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55" r:id="rId4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155" r:id="rId4"/>
      </mc:Fallback>
    </mc:AlternateContent>
    <mc:AlternateContent xmlns:mc="http://schemas.openxmlformats.org/markup-compatibility/2006">
      <mc:Choice Requires="x14">
        <oleObject progId="Word.Picture.8" shapeId="1149" r:id="rId6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149" r:id="rId6"/>
      </mc:Fallback>
    </mc:AlternateContent>
    <mc:AlternateContent xmlns:mc="http://schemas.openxmlformats.org/markup-compatibility/2006">
      <mc:Choice Requires="x14">
        <oleObject progId="Word.Picture.8" shapeId="115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7" r:id="rId7"/>
      </mc:Fallback>
    </mc:AlternateContent>
    <mc:AlternateContent xmlns:mc="http://schemas.openxmlformats.org/markup-compatibility/2006">
      <mc:Choice Requires="x14">
        <oleObject progId="Word.Picture.8" shapeId="115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58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05" customWidth="1"/>
    <col min="2" max="2" width="11.7109375" style="105" customWidth="1"/>
    <col min="3" max="3" width="10.7109375" style="105" customWidth="1"/>
    <col min="4" max="4" width="10.42578125" style="105" customWidth="1"/>
    <col min="5" max="5" width="11.140625" style="105" customWidth="1"/>
    <col min="6" max="6" width="11.42578125" style="105"/>
    <col min="7" max="7" width="52.85546875" style="105" customWidth="1"/>
    <col min="8" max="8" width="14.28515625" style="105" customWidth="1"/>
    <col min="9" max="9" width="14.140625" style="105" customWidth="1"/>
    <col min="10" max="10" width="10" style="105" customWidth="1"/>
    <col min="11" max="11" width="8.140625" style="105" customWidth="1"/>
    <col min="12" max="12" width="11.85546875" style="105" customWidth="1"/>
    <col min="13" max="13" width="9.5703125" style="105" customWidth="1"/>
    <col min="14" max="16384" width="11.42578125" style="105"/>
  </cols>
  <sheetData>
    <row r="1" spans="1:14" ht="9.9499999999999993" customHeight="1" x14ac:dyDescent="0.15"/>
    <row r="2" spans="1:14" ht="8.1" customHeight="1" x14ac:dyDescent="0.15">
      <c r="B2" s="106"/>
      <c r="J2" s="106" t="s">
        <v>89</v>
      </c>
    </row>
    <row r="3" spans="1:14" ht="8.1" customHeight="1" x14ac:dyDescent="0.15">
      <c r="B3" s="106" t="s">
        <v>92</v>
      </c>
      <c r="J3" s="106" t="s">
        <v>88</v>
      </c>
    </row>
    <row r="4" spans="1:14" ht="8.1" customHeight="1" x14ac:dyDescent="0.15">
      <c r="B4" s="106" t="s">
        <v>91</v>
      </c>
    </row>
    <row r="5" spans="1:14" ht="8.1" customHeight="1" x14ac:dyDescent="0.15"/>
    <row r="6" spans="1:14" ht="8.1" customHeight="1" x14ac:dyDescent="0.15"/>
    <row r="7" spans="1:14" x14ac:dyDescent="0.15">
      <c r="E7" s="107" t="s">
        <v>87</v>
      </c>
      <c r="M7" s="107" t="str">
        <f>+E7</f>
        <v>GP-10-01-IMP/VER:09</v>
      </c>
    </row>
    <row r="8" spans="1:14" ht="5.0999999999999996" customHeight="1" x14ac:dyDescent="0.15">
      <c r="A8" s="108"/>
      <c r="B8" s="108"/>
      <c r="C8" s="108"/>
      <c r="D8" s="108"/>
      <c r="E8" s="109"/>
      <c r="G8" s="110"/>
      <c r="H8" s="110"/>
      <c r="I8" s="110"/>
      <c r="J8" s="110"/>
      <c r="K8" s="110"/>
      <c r="L8" s="110"/>
      <c r="M8" s="111"/>
    </row>
    <row r="9" spans="1:14" s="115" customFormat="1" ht="10.5" x14ac:dyDescent="0.15">
      <c r="A9" s="112" t="s">
        <v>145</v>
      </c>
      <c r="B9" s="113" t="s">
        <v>24</v>
      </c>
      <c r="C9" s="113" t="s">
        <v>15</v>
      </c>
      <c r="D9" s="113" t="s">
        <v>26</v>
      </c>
      <c r="E9" s="114" t="s">
        <v>16</v>
      </c>
      <c r="G9" s="112" t="s">
        <v>146</v>
      </c>
      <c r="H9" s="113" t="s">
        <v>18</v>
      </c>
      <c r="I9" s="113" t="s">
        <v>27</v>
      </c>
      <c r="J9" s="113" t="s">
        <v>19</v>
      </c>
      <c r="K9" s="113" t="s">
        <v>20</v>
      </c>
      <c r="L9" s="113" t="s">
        <v>31</v>
      </c>
      <c r="M9" s="114" t="s">
        <v>22</v>
      </c>
      <c r="N9" s="106"/>
    </row>
    <row r="10" spans="1:14" s="115" customFormat="1" ht="10.5" x14ac:dyDescent="0.15">
      <c r="A10" s="116"/>
      <c r="B10" s="113" t="s">
        <v>25</v>
      </c>
      <c r="C10" s="113"/>
      <c r="D10" s="113" t="s">
        <v>24</v>
      </c>
      <c r="E10" s="114"/>
      <c r="G10" s="116"/>
      <c r="H10" s="113" t="s">
        <v>29</v>
      </c>
      <c r="I10" s="113" t="s">
        <v>33</v>
      </c>
      <c r="J10" s="113"/>
      <c r="K10" s="113"/>
      <c r="L10" s="113" t="s">
        <v>32</v>
      </c>
      <c r="M10" s="114"/>
      <c r="N10" s="106"/>
    </row>
    <row r="11" spans="1:14" s="115" customFormat="1" ht="10.5" x14ac:dyDescent="0.15">
      <c r="A11" s="116" t="s">
        <v>147</v>
      </c>
      <c r="B11" s="113" t="s">
        <v>23</v>
      </c>
      <c r="C11" s="113" t="s">
        <v>12</v>
      </c>
      <c r="D11" s="113" t="s">
        <v>13</v>
      </c>
      <c r="E11" s="114" t="s">
        <v>17</v>
      </c>
      <c r="G11" s="112" t="s">
        <v>148</v>
      </c>
      <c r="H11" s="113" t="s">
        <v>30</v>
      </c>
      <c r="I11" s="113" t="s">
        <v>28</v>
      </c>
      <c r="J11" s="113" t="s">
        <v>11</v>
      </c>
      <c r="K11" s="113" t="s">
        <v>21</v>
      </c>
      <c r="L11" s="113" t="s">
        <v>98</v>
      </c>
      <c r="M11" s="114" t="s">
        <v>34</v>
      </c>
      <c r="N11" s="106"/>
    </row>
    <row r="12" spans="1:14" ht="5.0999999999999996" customHeight="1" x14ac:dyDescent="0.15">
      <c r="A12" s="117"/>
      <c r="B12" s="118"/>
      <c r="C12" s="118"/>
      <c r="D12" s="118"/>
      <c r="E12" s="119"/>
      <c r="G12" s="120"/>
      <c r="H12" s="121"/>
      <c r="I12" s="121"/>
      <c r="J12" s="121"/>
      <c r="K12" s="121"/>
      <c r="L12" s="121"/>
      <c r="M12" s="122"/>
      <c r="N12" s="123"/>
    </row>
    <row r="13" spans="1:14" ht="5.0999999999999996" customHeight="1" x14ac:dyDescent="0.15">
      <c r="A13" s="124"/>
      <c r="B13" s="124"/>
      <c r="C13" s="124"/>
      <c r="D13" s="124"/>
      <c r="E13" s="125"/>
      <c r="G13" s="124"/>
      <c r="H13" s="126"/>
      <c r="I13" s="126"/>
      <c r="J13" s="126"/>
      <c r="K13" s="127"/>
      <c r="L13" s="126"/>
      <c r="M13" s="128"/>
      <c r="N13" s="123"/>
    </row>
    <row r="14" spans="1:14" ht="9" customHeight="1" x14ac:dyDescent="0.15">
      <c r="A14" s="126" t="s">
        <v>0</v>
      </c>
      <c r="B14" s="124"/>
      <c r="C14" s="124"/>
      <c r="D14" s="124"/>
      <c r="E14" s="125"/>
      <c r="G14" s="126" t="s">
        <v>0</v>
      </c>
      <c r="H14" s="126"/>
      <c r="I14" s="126"/>
      <c r="J14" s="126"/>
      <c r="K14" s="127"/>
      <c r="L14" s="126"/>
      <c r="M14" s="128"/>
      <c r="N14" s="123"/>
    </row>
    <row r="15" spans="1:14" ht="9" x14ac:dyDescent="0.15">
      <c r="A15" s="126" t="s">
        <v>81</v>
      </c>
      <c r="B15" s="129">
        <v>50436097.420000002</v>
      </c>
      <c r="C15" s="129">
        <v>121849.34</v>
      </c>
      <c r="D15" s="129">
        <v>418198.24</v>
      </c>
      <c r="E15" s="130">
        <v>50732446.32</v>
      </c>
      <c r="G15" s="126" t="s">
        <v>81</v>
      </c>
      <c r="H15" s="129">
        <v>643092440.58000004</v>
      </c>
      <c r="I15" s="129">
        <v>640963874.32000005</v>
      </c>
      <c r="J15" s="129">
        <v>2128566.2599999998</v>
      </c>
      <c r="K15" s="127">
        <f t="shared" ref="K15:K21" si="0">IF(ISERROR((H15-I15)/ABS(I15)),"",(H15-I15)/ABS(I15))</f>
        <v>3.3208833528382406E-3</v>
      </c>
      <c r="L15" s="129">
        <v>886000000</v>
      </c>
      <c r="M15" s="131">
        <f t="shared" ref="M15:M20" si="1">H15/L15</f>
        <v>0.72583796905191877</v>
      </c>
      <c r="N15" s="123"/>
    </row>
    <row r="16" spans="1:14" ht="9" x14ac:dyDescent="0.15">
      <c r="A16" s="126" t="s">
        <v>45</v>
      </c>
      <c r="B16" s="129">
        <v>560451.72</v>
      </c>
      <c r="C16" s="129">
        <v>3463.99</v>
      </c>
      <c r="D16" s="129">
        <v>13436.23</v>
      </c>
      <c r="E16" s="130">
        <v>570423.96</v>
      </c>
      <c r="G16" s="126" t="s">
        <v>45</v>
      </c>
      <c r="H16" s="129">
        <v>17661125.800000001</v>
      </c>
      <c r="I16" s="129">
        <v>16075192.32</v>
      </c>
      <c r="J16" s="129">
        <v>1585933.48</v>
      </c>
      <c r="K16" s="127">
        <f t="shared" si="0"/>
        <v>9.8657201010706186E-2</v>
      </c>
      <c r="L16" s="129">
        <v>18700000</v>
      </c>
      <c r="M16" s="131">
        <f t="shared" si="1"/>
        <v>0.94444522994652413</v>
      </c>
      <c r="N16" s="123"/>
    </row>
    <row r="17" spans="1:14" ht="9" x14ac:dyDescent="0.15">
      <c r="A17" s="126" t="s">
        <v>46</v>
      </c>
      <c r="B17" s="129">
        <v>202550.28</v>
      </c>
      <c r="C17" s="129">
        <v>1401.74</v>
      </c>
      <c r="D17" s="129">
        <v>11381.01</v>
      </c>
      <c r="E17" s="130">
        <v>212529.55</v>
      </c>
      <c r="G17" s="126" t="s">
        <v>46</v>
      </c>
      <c r="H17" s="129">
        <v>6450150.9699999997</v>
      </c>
      <c r="I17" s="129">
        <v>7120715.4800000004</v>
      </c>
      <c r="J17" s="129">
        <v>-670564.51</v>
      </c>
      <c r="K17" s="127">
        <f t="shared" si="0"/>
        <v>-9.417094558593439E-2</v>
      </c>
      <c r="L17" s="129">
        <v>9700000</v>
      </c>
      <c r="M17" s="131">
        <f t="shared" si="1"/>
        <v>0.66496401752577317</v>
      </c>
      <c r="N17" s="123"/>
    </row>
    <row r="18" spans="1:14" ht="9" x14ac:dyDescent="0.15">
      <c r="A18" s="126" t="s">
        <v>60</v>
      </c>
      <c r="B18" s="129">
        <v>59672.07</v>
      </c>
      <c r="C18" s="129" t="s">
        <v>108</v>
      </c>
      <c r="D18" s="129" t="s">
        <v>108</v>
      </c>
      <c r="E18" s="130">
        <v>59672.07</v>
      </c>
      <c r="G18" s="126" t="s">
        <v>60</v>
      </c>
      <c r="H18" s="129">
        <v>2669868.27</v>
      </c>
      <c r="I18" s="129">
        <v>1555929.16</v>
      </c>
      <c r="J18" s="129">
        <v>1113939.1100000001</v>
      </c>
      <c r="K18" s="127">
        <f t="shared" si="0"/>
        <v>0.71593176517110857</v>
      </c>
      <c r="L18" s="129">
        <v>2300000</v>
      </c>
      <c r="M18" s="131">
        <f t="shared" si="1"/>
        <v>1.1608122913043479</v>
      </c>
      <c r="N18" s="123"/>
    </row>
    <row r="19" spans="1:14" ht="9" x14ac:dyDescent="0.15">
      <c r="A19" s="126" t="s">
        <v>61</v>
      </c>
      <c r="B19" s="129" t="s">
        <v>108</v>
      </c>
      <c r="C19" s="129" t="s">
        <v>108</v>
      </c>
      <c r="D19" s="129" t="s">
        <v>108</v>
      </c>
      <c r="E19" s="130" t="s">
        <v>108</v>
      </c>
      <c r="G19" s="126" t="s">
        <v>61</v>
      </c>
      <c r="H19" s="129">
        <v>216939.53</v>
      </c>
      <c r="I19" s="129">
        <v>2176720.33</v>
      </c>
      <c r="J19" s="129">
        <v>-1959780.8</v>
      </c>
      <c r="K19" s="127">
        <f t="shared" si="0"/>
        <v>-0.90033651681840077</v>
      </c>
      <c r="L19" s="129">
        <v>1400000</v>
      </c>
      <c r="M19" s="131">
        <f t="shared" si="1"/>
        <v>0.15495680714285714</v>
      </c>
      <c r="N19" s="123"/>
    </row>
    <row r="20" spans="1:14" ht="9" x14ac:dyDescent="0.15">
      <c r="A20" s="126" t="s">
        <v>47</v>
      </c>
      <c r="B20" s="129">
        <v>207303.84</v>
      </c>
      <c r="C20" s="129" t="s">
        <v>108</v>
      </c>
      <c r="D20" s="129">
        <v>59566.15</v>
      </c>
      <c r="E20" s="130">
        <v>266869.99</v>
      </c>
      <c r="G20" s="126" t="s">
        <v>47</v>
      </c>
      <c r="H20" s="129">
        <v>9174245.3699999992</v>
      </c>
      <c r="I20" s="129">
        <v>23134009.289999999</v>
      </c>
      <c r="J20" s="129">
        <v>-13959763.92</v>
      </c>
      <c r="K20" s="127">
        <f t="shared" si="0"/>
        <v>-0.60343037581619297</v>
      </c>
      <c r="L20" s="129">
        <v>31800000</v>
      </c>
      <c r="M20" s="131">
        <f t="shared" si="1"/>
        <v>0.28849828207547168</v>
      </c>
      <c r="N20" s="123"/>
    </row>
    <row r="21" spans="1:14" ht="9" x14ac:dyDescent="0.15">
      <c r="A21" s="126" t="s">
        <v>62</v>
      </c>
      <c r="B21" s="129">
        <v>481504.44</v>
      </c>
      <c r="C21" s="129">
        <v>9491875.4199999999</v>
      </c>
      <c r="D21" s="129">
        <v>119186.5</v>
      </c>
      <c r="E21" s="130">
        <v>-8891184.4800000004</v>
      </c>
      <c r="G21" s="126" t="s">
        <v>62</v>
      </c>
      <c r="H21" s="129">
        <v>-119855063.14</v>
      </c>
      <c r="I21" s="129">
        <v>-58726582.079999998</v>
      </c>
      <c r="J21" s="129">
        <v>-61128481.060000002</v>
      </c>
      <c r="K21" s="127">
        <f t="shared" si="0"/>
        <v>-1.040899689628251</v>
      </c>
      <c r="L21" s="129">
        <v>-32000000</v>
      </c>
      <c r="M21" s="131"/>
      <c r="N21" s="123"/>
    </row>
    <row r="22" spans="1:14" ht="5.0999999999999996" customHeight="1" x14ac:dyDescent="0.15">
      <c r="A22" s="128"/>
      <c r="B22" s="132"/>
      <c r="C22" s="133"/>
      <c r="D22" s="133"/>
      <c r="E22" s="132"/>
      <c r="G22" s="128"/>
      <c r="H22" s="133"/>
      <c r="I22" s="133"/>
      <c r="J22" s="133"/>
      <c r="K22" s="134"/>
      <c r="L22" s="133"/>
      <c r="M22" s="135"/>
      <c r="N22" s="123"/>
    </row>
    <row r="23" spans="1:14" ht="3" customHeight="1" x14ac:dyDescent="0.15">
      <c r="A23" s="126"/>
      <c r="B23" s="129"/>
      <c r="C23" s="129"/>
      <c r="D23" s="129"/>
      <c r="E23" s="130"/>
      <c r="G23" s="126"/>
      <c r="H23" s="129"/>
      <c r="I23" s="129"/>
      <c r="J23" s="129"/>
      <c r="K23" s="127"/>
      <c r="L23" s="129"/>
      <c r="M23" s="131"/>
      <c r="N23" s="123"/>
    </row>
    <row r="24" spans="1:14" s="115" customFormat="1" ht="9" x14ac:dyDescent="0.15">
      <c r="A24" s="136" t="s">
        <v>2</v>
      </c>
      <c r="B24" s="137">
        <v>51947579.770000003</v>
      </c>
      <c r="C24" s="137">
        <v>9618590.4900000002</v>
      </c>
      <c r="D24" s="137">
        <v>621768.13</v>
      </c>
      <c r="E24" s="138">
        <v>42950757.409999996</v>
      </c>
      <c r="G24" s="136" t="s">
        <v>2</v>
      </c>
      <c r="H24" s="137">
        <v>559409707.38</v>
      </c>
      <c r="I24" s="137">
        <v>632299858.82000005</v>
      </c>
      <c r="J24" s="137">
        <v>-72890151.439999998</v>
      </c>
      <c r="K24" s="139">
        <f t="shared" ref="K24" si="2">IF(ISERROR((H24-I24)/ABS(I24)),"",(H24-I24)/ABS(I24))</f>
        <v>-0.11527782336695105</v>
      </c>
      <c r="L24" s="137">
        <v>917900000</v>
      </c>
      <c r="M24" s="140">
        <f t="shared" ref="M24" si="3">H24/L24</f>
        <v>0.60944515457021464</v>
      </c>
      <c r="N24" s="106"/>
    </row>
    <row r="25" spans="1:14" ht="3" customHeight="1" x14ac:dyDescent="0.15">
      <c r="A25" s="128"/>
      <c r="B25" s="133"/>
      <c r="C25" s="133"/>
      <c r="D25" s="133"/>
      <c r="E25" s="132"/>
      <c r="G25" s="128"/>
      <c r="H25" s="133"/>
      <c r="I25" s="133"/>
      <c r="J25" s="133"/>
      <c r="K25" s="134"/>
      <c r="L25" s="133"/>
      <c r="M25" s="135"/>
      <c r="N25" s="123"/>
    </row>
    <row r="26" spans="1:14" ht="5.0999999999999996" customHeight="1" x14ac:dyDescent="0.15">
      <c r="A26" s="126"/>
      <c r="B26" s="129"/>
      <c r="C26" s="129"/>
      <c r="D26" s="129"/>
      <c r="E26" s="130"/>
      <c r="G26" s="126"/>
      <c r="H26" s="129"/>
      <c r="I26" s="129"/>
      <c r="J26" s="129"/>
      <c r="K26" s="127"/>
      <c r="L26" s="129"/>
      <c r="M26" s="131"/>
      <c r="N26" s="123"/>
    </row>
    <row r="27" spans="1:14" ht="9" customHeight="1" x14ac:dyDescent="0.15">
      <c r="A27" s="126" t="s">
        <v>3</v>
      </c>
      <c r="B27" s="129"/>
      <c r="C27" s="129"/>
      <c r="D27" s="129"/>
      <c r="E27" s="130"/>
      <c r="G27" s="126" t="s">
        <v>3</v>
      </c>
      <c r="H27" s="129"/>
      <c r="I27" s="129"/>
      <c r="J27" s="129"/>
      <c r="K27" s="127"/>
      <c r="L27" s="129"/>
      <c r="M27" s="131"/>
      <c r="N27" s="123"/>
    </row>
    <row r="28" spans="1:14" ht="9" x14ac:dyDescent="0.15">
      <c r="A28" s="126" t="s">
        <v>45</v>
      </c>
      <c r="B28" s="129">
        <v>560451.71</v>
      </c>
      <c r="C28" s="129">
        <v>3463.97</v>
      </c>
      <c r="D28" s="129">
        <v>13436.21</v>
      </c>
      <c r="E28" s="130">
        <v>570423.94999999995</v>
      </c>
      <c r="G28" s="126" t="s">
        <v>45</v>
      </c>
      <c r="H28" s="129">
        <v>17661125.640000001</v>
      </c>
      <c r="I28" s="129">
        <v>16075192.210000001</v>
      </c>
      <c r="J28" s="129">
        <v>1585933.43</v>
      </c>
      <c r="K28" s="127">
        <f t="shared" ref="K28:K31" si="4">IF(ISERROR((H28-I28)/ABS(I28)),"",(H28-I28)/ABS(I28))</f>
        <v>9.8657198575419061E-2</v>
      </c>
      <c r="L28" s="129">
        <v>18700000</v>
      </c>
      <c r="M28" s="131">
        <f t="shared" ref="M28:M31" si="5">H28/L28</f>
        <v>0.94444522139037435</v>
      </c>
      <c r="N28" s="123"/>
    </row>
    <row r="29" spans="1:14" ht="9" x14ac:dyDescent="0.15">
      <c r="A29" s="126" t="s">
        <v>46</v>
      </c>
      <c r="B29" s="129">
        <v>202550.28</v>
      </c>
      <c r="C29" s="129">
        <v>1401.72</v>
      </c>
      <c r="D29" s="129">
        <v>11381</v>
      </c>
      <c r="E29" s="130">
        <v>212529.56</v>
      </c>
      <c r="G29" s="126" t="s">
        <v>46</v>
      </c>
      <c r="H29" s="129">
        <v>6450150.7699999996</v>
      </c>
      <c r="I29" s="129">
        <v>7120715.3799999999</v>
      </c>
      <c r="J29" s="129">
        <v>-670564.61</v>
      </c>
      <c r="K29" s="127">
        <f t="shared" si="4"/>
        <v>-9.4170960951959912E-2</v>
      </c>
      <c r="L29" s="129">
        <v>9700000</v>
      </c>
      <c r="M29" s="131">
        <f t="shared" si="5"/>
        <v>0.66496399690721641</v>
      </c>
      <c r="N29" s="123"/>
    </row>
    <row r="30" spans="1:14" ht="9" x14ac:dyDescent="0.15">
      <c r="A30" s="126" t="s">
        <v>63</v>
      </c>
      <c r="B30" s="129">
        <v>59672.06</v>
      </c>
      <c r="C30" s="129" t="s">
        <v>108</v>
      </c>
      <c r="D30" s="129" t="s">
        <v>108</v>
      </c>
      <c r="E30" s="130">
        <v>59672.06</v>
      </c>
      <c r="G30" s="126" t="s">
        <v>63</v>
      </c>
      <c r="H30" s="129">
        <v>2669868.2200000002</v>
      </c>
      <c r="I30" s="129">
        <v>1555929.11</v>
      </c>
      <c r="J30" s="129">
        <v>1113939.1100000001</v>
      </c>
      <c r="K30" s="127">
        <f t="shared" si="4"/>
        <v>0.71593178817767611</v>
      </c>
      <c r="L30" s="129">
        <v>2300000</v>
      </c>
      <c r="M30" s="131">
        <f t="shared" si="5"/>
        <v>1.1608122695652174</v>
      </c>
      <c r="N30" s="123"/>
    </row>
    <row r="31" spans="1:14" ht="9" x14ac:dyDescent="0.15">
      <c r="A31" s="126" t="s">
        <v>1</v>
      </c>
      <c r="B31" s="129">
        <v>54480083.75</v>
      </c>
      <c r="C31" s="129">
        <v>2722207.08</v>
      </c>
      <c r="D31" s="129">
        <v>237075.89</v>
      </c>
      <c r="E31" s="130">
        <v>51994952.560000002</v>
      </c>
      <c r="G31" s="126" t="s">
        <v>1</v>
      </c>
      <c r="H31" s="129">
        <v>131252829.88</v>
      </c>
      <c r="I31" s="129">
        <v>153800678.47999999</v>
      </c>
      <c r="J31" s="129">
        <v>-22547848.600000001</v>
      </c>
      <c r="K31" s="127">
        <f t="shared" si="4"/>
        <v>-0.14660435066241975</v>
      </c>
      <c r="L31" s="129">
        <v>178500000</v>
      </c>
      <c r="M31" s="131">
        <f t="shared" si="5"/>
        <v>0.73530997131652653</v>
      </c>
      <c r="N31" s="123"/>
    </row>
    <row r="32" spans="1:14" ht="5.0999999999999996" customHeight="1" x14ac:dyDescent="0.15">
      <c r="A32" s="128"/>
      <c r="B32" s="133"/>
      <c r="C32" s="133"/>
      <c r="D32" s="133"/>
      <c r="E32" s="132"/>
      <c r="G32" s="128"/>
      <c r="H32" s="133"/>
      <c r="I32" s="133"/>
      <c r="J32" s="133"/>
      <c r="K32" s="134"/>
      <c r="L32" s="133"/>
      <c r="M32" s="135"/>
      <c r="N32" s="123"/>
    </row>
    <row r="33" spans="1:14" ht="3" customHeight="1" x14ac:dyDescent="0.15">
      <c r="A33" s="126"/>
      <c r="B33" s="129"/>
      <c r="C33" s="129"/>
      <c r="D33" s="129"/>
      <c r="E33" s="130"/>
      <c r="G33" s="126"/>
      <c r="H33" s="129"/>
      <c r="I33" s="129"/>
      <c r="J33" s="129"/>
      <c r="K33" s="127"/>
      <c r="L33" s="129"/>
      <c r="M33" s="131"/>
      <c r="N33" s="123"/>
    </row>
    <row r="34" spans="1:14" s="115" customFormat="1" ht="9" x14ac:dyDescent="0.15">
      <c r="A34" s="113" t="s">
        <v>10</v>
      </c>
      <c r="B34" s="137">
        <v>55302757.799999997</v>
      </c>
      <c r="C34" s="137">
        <v>2727072.77</v>
      </c>
      <c r="D34" s="137">
        <v>261893.1</v>
      </c>
      <c r="E34" s="138">
        <v>52837578.130000003</v>
      </c>
      <c r="G34" s="113" t="s">
        <v>10</v>
      </c>
      <c r="H34" s="137">
        <v>158033974.50999999</v>
      </c>
      <c r="I34" s="137">
        <v>178552515.18000001</v>
      </c>
      <c r="J34" s="137">
        <v>-20518540.670000002</v>
      </c>
      <c r="K34" s="139">
        <f t="shared" ref="K34" si="6">IF(ISERROR((H34-I34)/ABS(I34)),"",(H34-I34)/ABS(I34))</f>
        <v>-0.11491599907912323</v>
      </c>
      <c r="L34" s="137">
        <v>209200000</v>
      </c>
      <c r="M34" s="140">
        <f t="shared" ref="M34" si="7">H34/L34</f>
        <v>0.75542052825047801</v>
      </c>
      <c r="N34" s="106"/>
    </row>
    <row r="35" spans="1:14" ht="3" customHeight="1" x14ac:dyDescent="0.15">
      <c r="A35" s="128"/>
      <c r="B35" s="133"/>
      <c r="C35" s="133"/>
      <c r="D35" s="133"/>
      <c r="E35" s="132"/>
      <c r="G35" s="128"/>
      <c r="H35" s="133"/>
      <c r="I35" s="133"/>
      <c r="J35" s="133"/>
      <c r="K35" s="134"/>
      <c r="L35" s="133"/>
      <c r="M35" s="135"/>
      <c r="N35" s="123"/>
    </row>
    <row r="36" spans="1:14" ht="5.0999999999999996" customHeight="1" x14ac:dyDescent="0.15">
      <c r="A36" s="128"/>
      <c r="B36" s="129"/>
      <c r="C36" s="129"/>
      <c r="D36" s="129"/>
      <c r="E36" s="130"/>
      <c r="G36" s="126"/>
      <c r="H36" s="129"/>
      <c r="I36" s="129"/>
      <c r="J36" s="129"/>
      <c r="K36" s="127"/>
      <c r="L36" s="129"/>
      <c r="M36" s="131"/>
      <c r="N36" s="123"/>
    </row>
    <row r="37" spans="1:14" ht="9" x14ac:dyDescent="0.15">
      <c r="A37" s="126" t="s">
        <v>64</v>
      </c>
      <c r="B37" s="129">
        <v>952495.35</v>
      </c>
      <c r="C37" s="129">
        <v>22210.43</v>
      </c>
      <c r="D37" s="129">
        <v>298.93</v>
      </c>
      <c r="E37" s="130">
        <v>930583.85</v>
      </c>
      <c r="G37" s="126" t="s">
        <v>64</v>
      </c>
      <c r="H37" s="129">
        <v>9642607.2799999993</v>
      </c>
      <c r="I37" s="129">
        <v>9636868.1400000006</v>
      </c>
      <c r="J37" s="129">
        <v>5739.14</v>
      </c>
      <c r="K37" s="127">
        <f t="shared" ref="K37:K41" si="8">IF(ISERROR((H37-I37)/ABS(I37)),"",(H37-I37)/ABS(I37))</f>
        <v>5.955399530867435E-4</v>
      </c>
      <c r="L37" s="129">
        <v>11100000</v>
      </c>
      <c r="M37" s="131">
        <f t="shared" ref="M37:M41" si="9">H37/L37</f>
        <v>0.86870335855855851</v>
      </c>
      <c r="N37" s="123"/>
    </row>
    <row r="38" spans="1:14" ht="9" x14ac:dyDescent="0.15">
      <c r="A38" s="126" t="s">
        <v>90</v>
      </c>
      <c r="B38" s="129">
        <v>381439.22</v>
      </c>
      <c r="C38" s="129">
        <v>1164.1600000000001</v>
      </c>
      <c r="D38" s="129" t="s">
        <v>108</v>
      </c>
      <c r="E38" s="130">
        <v>380275.06</v>
      </c>
      <c r="G38" s="126" t="s">
        <v>90</v>
      </c>
      <c r="H38" s="129">
        <v>24584929.260000002</v>
      </c>
      <c r="I38" s="129">
        <v>24617060.82</v>
      </c>
      <c r="J38" s="129">
        <v>-32131.56</v>
      </c>
      <c r="K38" s="127">
        <f t="shared" si="8"/>
        <v>-1.3052557425496363E-3</v>
      </c>
      <c r="L38" s="129">
        <v>22100000</v>
      </c>
      <c r="M38" s="131">
        <f t="shared" si="9"/>
        <v>1.1124402380090499</v>
      </c>
      <c r="N38" s="123"/>
    </row>
    <row r="39" spans="1:14" ht="9" x14ac:dyDescent="0.15">
      <c r="A39" s="126" t="s">
        <v>65</v>
      </c>
      <c r="B39" s="129">
        <v>292941.3</v>
      </c>
      <c r="C39" s="129" t="s">
        <v>108</v>
      </c>
      <c r="D39" s="129">
        <v>1945.28</v>
      </c>
      <c r="E39" s="130">
        <v>294886.58</v>
      </c>
      <c r="G39" s="126" t="s">
        <v>65</v>
      </c>
      <c r="H39" s="129">
        <v>8431999.6799999997</v>
      </c>
      <c r="I39" s="129">
        <v>7202199.2400000002</v>
      </c>
      <c r="J39" s="129">
        <v>1229800.44</v>
      </c>
      <c r="K39" s="127">
        <f t="shared" si="8"/>
        <v>0.17075346002230277</v>
      </c>
      <c r="L39" s="129">
        <v>9150000</v>
      </c>
      <c r="M39" s="131">
        <f t="shared" si="9"/>
        <v>0.92153001967213111</v>
      </c>
      <c r="N39" s="123"/>
    </row>
    <row r="40" spans="1:14" ht="9" x14ac:dyDescent="0.15">
      <c r="A40" s="126" t="s">
        <v>48</v>
      </c>
      <c r="B40" s="129" t="s">
        <v>108</v>
      </c>
      <c r="C40" s="129" t="s">
        <v>108</v>
      </c>
      <c r="D40" s="129" t="s">
        <v>108</v>
      </c>
      <c r="E40" s="130" t="s">
        <v>108</v>
      </c>
      <c r="G40" s="126" t="s">
        <v>48</v>
      </c>
      <c r="H40" s="129">
        <v>3625842.81</v>
      </c>
      <c r="I40" s="129">
        <v>3549599.97</v>
      </c>
      <c r="J40" s="129">
        <v>76242.84</v>
      </c>
      <c r="K40" s="127">
        <f t="shared" si="8"/>
        <v>2.1479276719736914E-2</v>
      </c>
      <c r="L40" s="129">
        <v>3700000</v>
      </c>
      <c r="M40" s="131">
        <f t="shared" si="9"/>
        <v>0.97995751621621618</v>
      </c>
      <c r="N40" s="123"/>
    </row>
    <row r="41" spans="1:14" ht="9" x14ac:dyDescent="0.15">
      <c r="A41" s="126" t="s">
        <v>66</v>
      </c>
      <c r="B41" s="129">
        <v>482206.57</v>
      </c>
      <c r="C41" s="129" t="s">
        <v>108</v>
      </c>
      <c r="D41" s="129" t="s">
        <v>108</v>
      </c>
      <c r="E41" s="130">
        <v>482206.57</v>
      </c>
      <c r="G41" s="126" t="s">
        <v>66</v>
      </c>
      <c r="H41" s="129">
        <v>3676722.71</v>
      </c>
      <c r="I41" s="129">
        <v>2632139.06</v>
      </c>
      <c r="J41" s="129">
        <v>1044583.65</v>
      </c>
      <c r="K41" s="127">
        <f t="shared" si="8"/>
        <v>0.39685731877707098</v>
      </c>
      <c r="L41" s="129">
        <v>5916586</v>
      </c>
      <c r="M41" s="131">
        <f t="shared" si="9"/>
        <v>0.62142639522183907</v>
      </c>
      <c r="N41" s="123"/>
    </row>
    <row r="42" spans="1:14" ht="9" x14ac:dyDescent="0.15">
      <c r="A42" s="126" t="s">
        <v>53</v>
      </c>
      <c r="B42" s="129"/>
      <c r="C42" s="129"/>
      <c r="D42" s="129"/>
      <c r="E42" s="130"/>
      <c r="G42" s="126" t="s">
        <v>53</v>
      </c>
      <c r="H42" s="129"/>
      <c r="I42" s="129"/>
      <c r="J42" s="129"/>
      <c r="K42" s="127"/>
      <c r="L42" s="129"/>
      <c r="M42" s="131"/>
      <c r="N42" s="123"/>
    </row>
    <row r="43" spans="1:14" ht="5.0999999999999996" customHeight="1" x14ac:dyDescent="0.15">
      <c r="A43" s="128"/>
      <c r="B43" s="133"/>
      <c r="C43" s="133"/>
      <c r="D43" s="133"/>
      <c r="E43" s="132"/>
      <c r="G43" s="128"/>
      <c r="H43" s="133"/>
      <c r="I43" s="133"/>
      <c r="J43" s="133"/>
      <c r="K43" s="134"/>
      <c r="L43" s="133"/>
      <c r="M43" s="135"/>
      <c r="N43" s="123"/>
    </row>
    <row r="44" spans="1:14" ht="3" customHeight="1" x14ac:dyDescent="0.15">
      <c r="A44" s="126"/>
      <c r="B44" s="129"/>
      <c r="C44" s="129"/>
      <c r="D44" s="129"/>
      <c r="E44" s="130"/>
      <c r="G44" s="126"/>
      <c r="H44" s="129"/>
      <c r="I44" s="129"/>
      <c r="J44" s="129"/>
      <c r="K44" s="127"/>
      <c r="L44" s="129"/>
      <c r="M44" s="131"/>
      <c r="N44" s="123"/>
    </row>
    <row r="45" spans="1:14" s="115" customFormat="1" ht="9" x14ac:dyDescent="0.15">
      <c r="A45" s="113" t="s">
        <v>35</v>
      </c>
      <c r="B45" s="137">
        <v>109359420.01000001</v>
      </c>
      <c r="C45" s="137">
        <v>12369037.85</v>
      </c>
      <c r="D45" s="137">
        <v>885905.44</v>
      </c>
      <c r="E45" s="138">
        <v>97876287.599999994</v>
      </c>
      <c r="G45" s="113" t="s">
        <v>35</v>
      </c>
      <c r="H45" s="137">
        <v>767405783.63</v>
      </c>
      <c r="I45" s="137">
        <v>858490241.23000002</v>
      </c>
      <c r="J45" s="137">
        <v>-91084457.599999994</v>
      </c>
      <c r="K45" s="139">
        <f t="shared" ref="K45" si="10">IF(ISERROR((H45-I45)/ABS(I45)),"",(H45-I45)/ABS(I45))</f>
        <v>-0.1060984193244864</v>
      </c>
      <c r="L45" s="137">
        <v>1179066586</v>
      </c>
      <c r="M45" s="140">
        <f t="shared" ref="M45" si="11">H45/L45</f>
        <v>0.65085873244312265</v>
      </c>
      <c r="N45" s="106"/>
    </row>
    <row r="46" spans="1:14" ht="3" customHeight="1" x14ac:dyDescent="0.15">
      <c r="A46" s="128"/>
      <c r="B46" s="133"/>
      <c r="C46" s="133"/>
      <c r="D46" s="133"/>
      <c r="E46" s="132"/>
      <c r="G46" s="128"/>
      <c r="H46" s="133"/>
      <c r="I46" s="133"/>
      <c r="J46" s="133"/>
      <c r="K46" s="134"/>
      <c r="L46" s="133"/>
      <c r="M46" s="135"/>
      <c r="N46" s="123"/>
    </row>
    <row r="47" spans="1:14" ht="5.0999999999999996" customHeight="1" x14ac:dyDescent="0.15">
      <c r="A47" s="126"/>
      <c r="B47" s="129"/>
      <c r="C47" s="129"/>
      <c r="D47" s="129"/>
      <c r="E47" s="130"/>
      <c r="G47" s="126"/>
      <c r="H47" s="129"/>
      <c r="I47" s="129"/>
      <c r="J47" s="129"/>
      <c r="K47" s="127"/>
      <c r="L47" s="129"/>
      <c r="M47" s="131"/>
      <c r="N47" s="123"/>
    </row>
    <row r="48" spans="1:14" ht="9" x14ac:dyDescent="0.15">
      <c r="A48" s="126" t="s">
        <v>82</v>
      </c>
      <c r="B48" s="129">
        <v>113403963.09999999</v>
      </c>
      <c r="C48" s="129">
        <v>22298784.120000001</v>
      </c>
      <c r="D48" s="129">
        <v>429474.69</v>
      </c>
      <c r="E48" s="130">
        <v>91534653.670000002</v>
      </c>
      <c r="G48" s="126" t="s">
        <v>82</v>
      </c>
      <c r="H48" s="129">
        <v>418821256.10000002</v>
      </c>
      <c r="I48" s="129">
        <v>517442971.54000002</v>
      </c>
      <c r="J48" s="129">
        <v>-98621715.439999998</v>
      </c>
      <c r="K48" s="127">
        <f t="shared" ref="K48:K51" si="12">IF(ISERROR((H48-I48)/ABS(I48)),"",(H48-I48)/ABS(I48))</f>
        <v>-0.19059436665355539</v>
      </c>
      <c r="L48" s="129">
        <v>667195600</v>
      </c>
      <c r="M48" s="131">
        <f t="shared" ref="M48:M51" si="13">H48/L48</f>
        <v>0.62773384012124789</v>
      </c>
      <c r="N48" s="123"/>
    </row>
    <row r="49" spans="1:14" ht="9" x14ac:dyDescent="0.15">
      <c r="A49" s="126" t="s">
        <v>67</v>
      </c>
      <c r="B49" s="129">
        <v>1533548.76</v>
      </c>
      <c r="C49" s="129">
        <v>67845.69</v>
      </c>
      <c r="D49" s="129">
        <v>1614.17</v>
      </c>
      <c r="E49" s="130">
        <v>1467317.24</v>
      </c>
      <c r="G49" s="126" t="s">
        <v>67</v>
      </c>
      <c r="H49" s="129">
        <v>16515931.32</v>
      </c>
      <c r="I49" s="129">
        <v>17816327.809999999</v>
      </c>
      <c r="J49" s="129">
        <v>-1300396.49</v>
      </c>
      <c r="K49" s="127">
        <f t="shared" si="12"/>
        <v>-7.2989030279859812E-2</v>
      </c>
      <c r="L49" s="129">
        <v>23500000</v>
      </c>
      <c r="M49" s="131">
        <f t="shared" si="13"/>
        <v>0.7028055880851064</v>
      </c>
      <c r="N49" s="123"/>
    </row>
    <row r="50" spans="1:14" ht="9" x14ac:dyDescent="0.15">
      <c r="A50" s="126" t="s">
        <v>49</v>
      </c>
      <c r="B50" s="129">
        <v>218802.49</v>
      </c>
      <c r="C50" s="129">
        <v>6394.68</v>
      </c>
      <c r="D50" s="129">
        <v>282.73</v>
      </c>
      <c r="E50" s="130">
        <v>212690.54</v>
      </c>
      <c r="G50" s="126" t="s">
        <v>49</v>
      </c>
      <c r="H50" s="129">
        <v>4739615.22</v>
      </c>
      <c r="I50" s="129">
        <v>5294941.93</v>
      </c>
      <c r="J50" s="129">
        <v>-555326.71</v>
      </c>
      <c r="K50" s="127">
        <f t="shared" si="12"/>
        <v>-0.10487871582757849</v>
      </c>
      <c r="L50" s="129">
        <v>6500000</v>
      </c>
      <c r="M50" s="131">
        <f t="shared" si="13"/>
        <v>0.72917157230769225</v>
      </c>
      <c r="N50" s="123"/>
    </row>
    <row r="51" spans="1:14" ht="9" x14ac:dyDescent="0.15">
      <c r="A51" s="126" t="s">
        <v>68</v>
      </c>
      <c r="B51" s="129">
        <v>219155.8</v>
      </c>
      <c r="C51" s="129" t="s">
        <v>108</v>
      </c>
      <c r="D51" s="129" t="s">
        <v>108</v>
      </c>
      <c r="E51" s="130">
        <v>219155.8</v>
      </c>
      <c r="G51" s="126" t="s">
        <v>68</v>
      </c>
      <c r="H51" s="129">
        <v>1978514.34</v>
      </c>
      <c r="I51" s="129">
        <v>3389220.55</v>
      </c>
      <c r="J51" s="129">
        <v>-1410706.21</v>
      </c>
      <c r="K51" s="127">
        <f t="shared" si="12"/>
        <v>-0.4162332280205252</v>
      </c>
      <c r="L51" s="129">
        <v>4250000</v>
      </c>
      <c r="M51" s="131">
        <f t="shared" si="13"/>
        <v>0.46553278588235297</v>
      </c>
      <c r="N51" s="123"/>
    </row>
    <row r="52" spans="1:14" ht="9" x14ac:dyDescent="0.15">
      <c r="A52" s="126" t="s">
        <v>69</v>
      </c>
      <c r="B52" s="129"/>
      <c r="C52" s="129"/>
      <c r="D52" s="129"/>
      <c r="E52" s="130"/>
      <c r="G52" s="126" t="s">
        <v>69</v>
      </c>
      <c r="H52" s="129"/>
      <c r="I52" s="129"/>
      <c r="J52" s="129"/>
      <c r="K52" s="127"/>
      <c r="L52" s="129"/>
      <c r="M52" s="131"/>
      <c r="N52" s="123"/>
    </row>
    <row r="53" spans="1:14" ht="9" x14ac:dyDescent="0.15">
      <c r="A53" s="126" t="s">
        <v>50</v>
      </c>
      <c r="B53" s="129">
        <v>100535.4</v>
      </c>
      <c r="C53" s="129">
        <v>1754.86</v>
      </c>
      <c r="D53" s="129" t="s">
        <v>108</v>
      </c>
      <c r="E53" s="130">
        <v>98780.54</v>
      </c>
      <c r="G53" s="126" t="s">
        <v>50</v>
      </c>
      <c r="H53" s="129">
        <v>417661.71</v>
      </c>
      <c r="I53" s="129">
        <v>779455.23</v>
      </c>
      <c r="J53" s="129">
        <v>-361793.52</v>
      </c>
      <c r="K53" s="127">
        <f t="shared" ref="K53:K65" si="14">IF(ISERROR((H53-I53)/ABS(I53)),"",(H53-I53)/ABS(I53))</f>
        <v>-0.46416202762537107</v>
      </c>
      <c r="L53" s="129">
        <v>1079210</v>
      </c>
      <c r="M53" s="131">
        <f t="shared" ref="M53:M64" si="15">H53/L53</f>
        <v>0.38700689393167226</v>
      </c>
      <c r="N53" s="123"/>
    </row>
    <row r="54" spans="1:14" ht="9" x14ac:dyDescent="0.15">
      <c r="A54" s="126" t="s">
        <v>51</v>
      </c>
      <c r="B54" s="129">
        <v>288.58999999999997</v>
      </c>
      <c r="C54" s="129">
        <v>2737.49</v>
      </c>
      <c r="D54" s="129" t="s">
        <v>108</v>
      </c>
      <c r="E54" s="130">
        <v>-2448.9</v>
      </c>
      <c r="G54" s="126" t="s">
        <v>51</v>
      </c>
      <c r="H54" s="129">
        <v>20814.82</v>
      </c>
      <c r="I54" s="129">
        <v>33047.370000000003</v>
      </c>
      <c r="J54" s="129">
        <v>-12232.55</v>
      </c>
      <c r="K54" s="127">
        <f t="shared" si="14"/>
        <v>-0.37015199696677836</v>
      </c>
      <c r="L54" s="129">
        <v>16086</v>
      </c>
      <c r="M54" s="131">
        <f t="shared" si="15"/>
        <v>1.2939711550416511</v>
      </c>
      <c r="N54" s="123"/>
    </row>
    <row r="55" spans="1:14" ht="9" x14ac:dyDescent="0.15">
      <c r="A55" s="126" t="s">
        <v>4</v>
      </c>
      <c r="B55" s="129"/>
      <c r="C55" s="129"/>
      <c r="D55" s="129"/>
      <c r="E55" s="130"/>
      <c r="G55" s="126" t="s">
        <v>4</v>
      </c>
      <c r="H55" s="129"/>
      <c r="I55" s="129"/>
      <c r="J55" s="129"/>
      <c r="K55" s="127"/>
      <c r="L55" s="129"/>
      <c r="M55" s="131"/>
      <c r="N55" s="123"/>
    </row>
    <row r="56" spans="1:14" ht="9" x14ac:dyDescent="0.15">
      <c r="A56" s="126" t="s">
        <v>93</v>
      </c>
      <c r="B56" s="129">
        <v>41087584.189999998</v>
      </c>
      <c r="C56" s="129">
        <v>473696.86</v>
      </c>
      <c r="D56" s="129" t="s">
        <v>108</v>
      </c>
      <c r="E56" s="130">
        <v>40613887.329999998</v>
      </c>
      <c r="G56" s="126" t="s">
        <v>93</v>
      </c>
      <c r="H56" s="129">
        <v>161418592.49000001</v>
      </c>
      <c r="I56" s="129">
        <v>191949487.41</v>
      </c>
      <c r="J56" s="129">
        <v>-30530894.920000002</v>
      </c>
      <c r="K56" s="127">
        <f t="shared" ref="K56:K57" si="16">IF(ISERROR((H56-I56)/ABS(I56)),"",(H56-I56)/ABS(I56))</f>
        <v>-0.15905692342270572</v>
      </c>
      <c r="L56" s="129">
        <v>244284288</v>
      </c>
      <c r="M56" s="131">
        <f t="shared" ref="M56" si="17">H56/L56</f>
        <v>0.66078172203199581</v>
      </c>
      <c r="N56" s="123"/>
    </row>
    <row r="57" spans="1:14" ht="9" x14ac:dyDescent="0.15">
      <c r="A57" s="126" t="s">
        <v>94</v>
      </c>
      <c r="B57" s="129" t="s">
        <v>108</v>
      </c>
      <c r="C57" s="129">
        <v>3827.7</v>
      </c>
      <c r="D57" s="129" t="s">
        <v>108</v>
      </c>
      <c r="E57" s="130">
        <v>-3827.7</v>
      </c>
      <c r="G57" s="126" t="s">
        <v>94</v>
      </c>
      <c r="H57" s="129">
        <v>-21094.52</v>
      </c>
      <c r="I57" s="129">
        <v>-186885.67</v>
      </c>
      <c r="J57" s="129">
        <v>165791.15</v>
      </c>
      <c r="K57" s="127">
        <f t="shared" si="16"/>
        <v>0.88712607017969869</v>
      </c>
      <c r="L57" s="129">
        <v>-325400</v>
      </c>
      <c r="M57" s="131"/>
      <c r="N57" s="123"/>
    </row>
    <row r="58" spans="1:14" ht="9" x14ac:dyDescent="0.15">
      <c r="A58" s="126" t="s">
        <v>52</v>
      </c>
      <c r="B58" s="129">
        <v>6405258.7400000002</v>
      </c>
      <c r="C58" s="129" t="s">
        <v>108</v>
      </c>
      <c r="D58" s="129" t="s">
        <v>108</v>
      </c>
      <c r="E58" s="130">
        <v>6405258.7400000002</v>
      </c>
      <c r="G58" s="126" t="s">
        <v>52</v>
      </c>
      <c r="H58" s="129">
        <v>41676917.969999999</v>
      </c>
      <c r="I58" s="129">
        <v>43232137.079999998</v>
      </c>
      <c r="J58" s="129">
        <v>-1555219.11</v>
      </c>
      <c r="K58" s="127">
        <f t="shared" si="14"/>
        <v>-3.5973681040150869E-2</v>
      </c>
      <c r="L58" s="129">
        <v>60075348</v>
      </c>
      <c r="M58" s="131">
        <f t="shared" si="15"/>
        <v>0.69374409566466433</v>
      </c>
      <c r="N58" s="123"/>
    </row>
    <row r="59" spans="1:14" ht="9" x14ac:dyDescent="0.15">
      <c r="A59" s="126" t="s">
        <v>5</v>
      </c>
      <c r="B59" s="129">
        <v>54455.12</v>
      </c>
      <c r="C59" s="129">
        <v>86956.55</v>
      </c>
      <c r="D59" s="129" t="s">
        <v>108</v>
      </c>
      <c r="E59" s="130">
        <v>-32501.43</v>
      </c>
      <c r="G59" s="126" t="s">
        <v>5</v>
      </c>
      <c r="H59" s="129">
        <v>199651.43</v>
      </c>
      <c r="I59" s="129">
        <v>337734.23</v>
      </c>
      <c r="J59" s="129">
        <v>-138082.79999999999</v>
      </c>
      <c r="K59" s="127">
        <f t="shared" si="14"/>
        <v>-0.40885047393626639</v>
      </c>
      <c r="L59" s="129">
        <v>476874</v>
      </c>
      <c r="M59" s="131">
        <f t="shared" si="15"/>
        <v>0.4186670483188431</v>
      </c>
      <c r="N59" s="123"/>
    </row>
    <row r="60" spans="1:14" ht="9" x14ac:dyDescent="0.15">
      <c r="A60" s="126" t="s">
        <v>42</v>
      </c>
      <c r="B60" s="129">
        <v>717040.9</v>
      </c>
      <c r="C60" s="129">
        <v>146878.81</v>
      </c>
      <c r="D60" s="129" t="s">
        <v>108</v>
      </c>
      <c r="E60" s="130">
        <v>570162.09</v>
      </c>
      <c r="G60" s="126" t="s">
        <v>42</v>
      </c>
      <c r="H60" s="129">
        <v>7177149.3600000003</v>
      </c>
      <c r="I60" s="129">
        <v>8614507.3699999992</v>
      </c>
      <c r="J60" s="129">
        <v>-1437358.01</v>
      </c>
      <c r="K60" s="127">
        <f t="shared" si="14"/>
        <v>-0.16685318710221256</v>
      </c>
      <c r="L60" s="129">
        <v>11133886</v>
      </c>
      <c r="M60" s="131">
        <f t="shared" si="15"/>
        <v>0.64462213462577223</v>
      </c>
      <c r="N60" s="123"/>
    </row>
    <row r="61" spans="1:14" ht="9" x14ac:dyDescent="0.15">
      <c r="A61" s="126" t="s">
        <v>70</v>
      </c>
      <c r="B61" s="129"/>
      <c r="C61" s="129"/>
      <c r="D61" s="129"/>
      <c r="E61" s="130"/>
      <c r="G61" s="126" t="s">
        <v>70</v>
      </c>
      <c r="H61" s="129"/>
      <c r="I61" s="129"/>
      <c r="J61" s="129"/>
      <c r="K61" s="127"/>
      <c r="L61" s="129"/>
      <c r="M61" s="131"/>
      <c r="N61" s="123"/>
    </row>
    <row r="62" spans="1:14" ht="9" x14ac:dyDescent="0.15">
      <c r="A62" s="126" t="s">
        <v>71</v>
      </c>
      <c r="B62" s="129">
        <v>612947.66</v>
      </c>
      <c r="C62" s="129" t="s">
        <v>108</v>
      </c>
      <c r="D62" s="129" t="s">
        <v>108</v>
      </c>
      <c r="E62" s="130">
        <v>612947.66</v>
      </c>
      <c r="G62" s="126" t="s">
        <v>71</v>
      </c>
      <c r="H62" s="129">
        <v>8692346.8200000003</v>
      </c>
      <c r="I62" s="129">
        <v>8220079.7599999998</v>
      </c>
      <c r="J62" s="129">
        <v>472267.06</v>
      </c>
      <c r="K62" s="127">
        <f t="shared" si="14"/>
        <v>5.7452856150875177E-2</v>
      </c>
      <c r="L62" s="129">
        <v>12100000</v>
      </c>
      <c r="M62" s="131">
        <f t="shared" si="15"/>
        <v>0.71837577024793386</v>
      </c>
      <c r="N62" s="123"/>
    </row>
    <row r="63" spans="1:14" ht="9" x14ac:dyDescent="0.15">
      <c r="A63" s="126" t="s">
        <v>72</v>
      </c>
      <c r="B63" s="129">
        <v>98128.52</v>
      </c>
      <c r="C63" s="129" t="s">
        <v>108</v>
      </c>
      <c r="D63" s="129" t="s">
        <v>108</v>
      </c>
      <c r="E63" s="130">
        <v>98128.52</v>
      </c>
      <c r="G63" s="126" t="s">
        <v>72</v>
      </c>
      <c r="H63" s="129">
        <v>966760.29</v>
      </c>
      <c r="I63" s="129">
        <v>1072353.83</v>
      </c>
      <c r="J63" s="129">
        <v>-105593.54</v>
      </c>
      <c r="K63" s="127">
        <f t="shared" si="14"/>
        <v>-9.8468935388611456E-2</v>
      </c>
      <c r="L63" s="129">
        <v>1100000</v>
      </c>
      <c r="M63" s="131">
        <f t="shared" si="15"/>
        <v>0.87887299090909099</v>
      </c>
      <c r="N63" s="123"/>
    </row>
    <row r="64" spans="1:14" ht="9" x14ac:dyDescent="0.15">
      <c r="A64" s="126" t="s">
        <v>73</v>
      </c>
      <c r="B64" s="129">
        <v>80525.119999999995</v>
      </c>
      <c r="C64" s="129" t="s">
        <v>108</v>
      </c>
      <c r="D64" s="129" t="s">
        <v>108</v>
      </c>
      <c r="E64" s="130">
        <v>80525.119999999995</v>
      </c>
      <c r="G64" s="126" t="s">
        <v>73</v>
      </c>
      <c r="H64" s="129">
        <v>221589.77</v>
      </c>
      <c r="I64" s="129">
        <v>237504.77</v>
      </c>
      <c r="J64" s="129">
        <v>-15915</v>
      </c>
      <c r="K64" s="127">
        <f t="shared" si="14"/>
        <v>-6.7009180489301337E-2</v>
      </c>
      <c r="L64" s="129">
        <v>220000</v>
      </c>
      <c r="M64" s="131">
        <f t="shared" si="15"/>
        <v>1.0072262272727273</v>
      </c>
      <c r="N64" s="123"/>
    </row>
    <row r="65" spans="1:14" ht="9" x14ac:dyDescent="0.15">
      <c r="A65" s="126" t="s">
        <v>53</v>
      </c>
      <c r="B65" s="129" t="s">
        <v>108</v>
      </c>
      <c r="C65" s="129">
        <v>3562.62</v>
      </c>
      <c r="D65" s="129" t="s">
        <v>108</v>
      </c>
      <c r="E65" s="130">
        <v>-3562.62</v>
      </c>
      <c r="G65" s="126" t="s">
        <v>53</v>
      </c>
      <c r="H65" s="129">
        <v>-15463.65</v>
      </c>
      <c r="I65" s="129">
        <v>-441484.5</v>
      </c>
      <c r="J65" s="129">
        <v>426020.85</v>
      </c>
      <c r="K65" s="127">
        <f t="shared" si="14"/>
        <v>0.9649735154914838</v>
      </c>
      <c r="L65" s="129">
        <v>-488100</v>
      </c>
      <c r="M65" s="131"/>
      <c r="N65" s="123"/>
    </row>
    <row r="66" spans="1:14" ht="5.0999999999999996" customHeight="1" x14ac:dyDescent="0.15">
      <c r="A66" s="128"/>
      <c r="B66" s="133"/>
      <c r="C66" s="133"/>
      <c r="D66" s="133"/>
      <c r="E66" s="132"/>
      <c r="G66" s="128"/>
      <c r="H66" s="133"/>
      <c r="I66" s="133"/>
      <c r="J66" s="133"/>
      <c r="K66" s="134"/>
      <c r="L66" s="133"/>
      <c r="M66" s="135"/>
      <c r="N66" s="123"/>
    </row>
    <row r="67" spans="1:14" ht="3" customHeight="1" x14ac:dyDescent="0.15">
      <c r="A67" s="126"/>
      <c r="B67" s="129"/>
      <c r="C67" s="129"/>
      <c r="D67" s="129"/>
      <c r="E67" s="130"/>
      <c r="G67" s="126"/>
      <c r="H67" s="129"/>
      <c r="I67" s="129"/>
      <c r="J67" s="129"/>
      <c r="K67" s="127"/>
      <c r="L67" s="129"/>
      <c r="M67" s="131"/>
      <c r="N67" s="123"/>
    </row>
    <row r="68" spans="1:14" s="115" customFormat="1" ht="9" x14ac:dyDescent="0.15">
      <c r="A68" s="113" t="s">
        <v>9</v>
      </c>
      <c r="B68" s="137">
        <v>164532234.38999999</v>
      </c>
      <c r="C68" s="137">
        <v>23092439.379999999</v>
      </c>
      <c r="D68" s="137">
        <v>431371.59</v>
      </c>
      <c r="E68" s="138">
        <v>141871166.59999999</v>
      </c>
      <c r="G68" s="113" t="s">
        <v>9</v>
      </c>
      <c r="H68" s="137">
        <v>662810243.47000003</v>
      </c>
      <c r="I68" s="137">
        <v>797791398.71000004</v>
      </c>
      <c r="J68" s="137">
        <v>-134981155.24000001</v>
      </c>
      <c r="K68" s="139">
        <f t="shared" ref="K68" si="18">IF(ISERROR((H68-I68)/ABS(I68)),"",(H68-I68)/ABS(I68))</f>
        <v>-0.16919354540329676</v>
      </c>
      <c r="L68" s="137">
        <v>1031117792</v>
      </c>
      <c r="M68" s="140">
        <f t="shared" ref="M68" si="19">H68/L68</f>
        <v>0.64280749358847256</v>
      </c>
      <c r="N68" s="106"/>
    </row>
    <row r="69" spans="1:14" ht="3" customHeight="1" x14ac:dyDescent="0.15">
      <c r="A69" s="128"/>
      <c r="B69" s="133"/>
      <c r="C69" s="133"/>
      <c r="D69" s="133"/>
      <c r="E69" s="132"/>
      <c r="G69" s="141"/>
      <c r="H69" s="133"/>
      <c r="I69" s="133"/>
      <c r="J69" s="133"/>
      <c r="K69" s="134"/>
      <c r="L69" s="133"/>
      <c r="M69" s="135"/>
      <c r="N69" s="123"/>
    </row>
    <row r="70" spans="1:14" ht="5.0999999999999996" customHeight="1" x14ac:dyDescent="0.15">
      <c r="A70" s="126"/>
      <c r="B70" s="129"/>
      <c r="C70" s="129"/>
      <c r="D70" s="129"/>
      <c r="E70" s="130"/>
      <c r="G70" s="128"/>
      <c r="H70" s="129"/>
      <c r="I70" s="129"/>
      <c r="J70" s="129"/>
      <c r="K70" s="127"/>
      <c r="L70" s="129"/>
      <c r="M70" s="131"/>
      <c r="N70" s="123"/>
    </row>
    <row r="71" spans="1:14" ht="9" x14ac:dyDescent="0.15">
      <c r="A71" s="126" t="s">
        <v>6</v>
      </c>
      <c r="B71" s="129">
        <v>25267.67</v>
      </c>
      <c r="C71" s="129" t="s">
        <v>108</v>
      </c>
      <c r="D71" s="129" t="s">
        <v>108</v>
      </c>
      <c r="E71" s="130">
        <v>25267.67</v>
      </c>
      <c r="G71" s="126" t="s">
        <v>6</v>
      </c>
      <c r="H71" s="129">
        <v>263705.24</v>
      </c>
      <c r="I71" s="129">
        <v>444584.17</v>
      </c>
      <c r="J71" s="129">
        <v>-180878.93</v>
      </c>
      <c r="K71" s="127">
        <f t="shared" ref="K71:K73" si="20">IF(ISERROR((H71-I71)/ABS(I71)),"",(H71-I71)/ABS(I71))</f>
        <v>-0.40684968607856642</v>
      </c>
      <c r="L71" s="129">
        <v>600000</v>
      </c>
      <c r="M71" s="131">
        <f t="shared" ref="M71:M73" si="21">H71/L71</f>
        <v>0.43950873333333329</v>
      </c>
      <c r="N71" s="123"/>
    </row>
    <row r="72" spans="1:14" ht="9" x14ac:dyDescent="0.15">
      <c r="A72" s="126" t="s">
        <v>74</v>
      </c>
      <c r="B72" s="129">
        <v>1223584</v>
      </c>
      <c r="C72" s="129" t="s">
        <v>108</v>
      </c>
      <c r="D72" s="129" t="s">
        <v>108</v>
      </c>
      <c r="E72" s="130">
        <v>1223584</v>
      </c>
      <c r="G72" s="126" t="s">
        <v>74</v>
      </c>
      <c r="H72" s="129">
        <v>2880675.13</v>
      </c>
      <c r="I72" s="129">
        <v>4033547.95</v>
      </c>
      <c r="J72" s="129">
        <v>-1152872.82</v>
      </c>
      <c r="K72" s="127">
        <f t="shared" si="20"/>
        <v>-0.28582102761416295</v>
      </c>
      <c r="L72" s="129">
        <v>5600000</v>
      </c>
      <c r="M72" s="131">
        <f t="shared" si="21"/>
        <v>0.51440627321428567</v>
      </c>
      <c r="N72" s="123"/>
    </row>
    <row r="73" spans="1:14" ht="9" x14ac:dyDescent="0.15">
      <c r="A73" s="126" t="s">
        <v>54</v>
      </c>
      <c r="B73" s="129">
        <v>35881.53</v>
      </c>
      <c r="C73" s="129" t="s">
        <v>108</v>
      </c>
      <c r="D73" s="129" t="s">
        <v>108</v>
      </c>
      <c r="E73" s="130">
        <v>35881.53</v>
      </c>
      <c r="G73" s="126" t="s">
        <v>54</v>
      </c>
      <c r="H73" s="129">
        <v>532894.84</v>
      </c>
      <c r="I73" s="129">
        <v>513413.78</v>
      </c>
      <c r="J73" s="129">
        <v>19481.060000000001</v>
      </c>
      <c r="K73" s="127">
        <f t="shared" si="20"/>
        <v>3.7944170489541476E-2</v>
      </c>
      <c r="L73" s="129">
        <v>650000</v>
      </c>
      <c r="M73" s="131">
        <f t="shared" si="21"/>
        <v>0.81983821538461532</v>
      </c>
      <c r="N73" s="123"/>
    </row>
    <row r="74" spans="1:14" ht="5.0999999999999996" customHeight="1" x14ac:dyDescent="0.15">
      <c r="A74" s="128"/>
      <c r="B74" s="133"/>
      <c r="C74" s="133"/>
      <c r="D74" s="133"/>
      <c r="E74" s="132"/>
      <c r="G74" s="128"/>
      <c r="H74" s="133"/>
      <c r="I74" s="133"/>
      <c r="J74" s="133"/>
      <c r="K74" s="134"/>
      <c r="L74" s="133"/>
      <c r="M74" s="135"/>
      <c r="N74" s="123"/>
    </row>
    <row r="75" spans="1:14" ht="3" customHeight="1" x14ac:dyDescent="0.15">
      <c r="A75" s="126"/>
      <c r="B75" s="129"/>
      <c r="C75" s="129"/>
      <c r="D75" s="129"/>
      <c r="E75" s="130"/>
      <c r="G75" s="126"/>
      <c r="H75" s="129"/>
      <c r="I75" s="129"/>
      <c r="J75" s="129"/>
      <c r="K75" s="127"/>
      <c r="L75" s="129"/>
      <c r="M75" s="131"/>
      <c r="N75" s="123"/>
    </row>
    <row r="76" spans="1:14" s="115" customFormat="1" ht="9" x14ac:dyDescent="0.15">
      <c r="A76" s="113" t="s">
        <v>75</v>
      </c>
      <c r="B76" s="137">
        <v>1284733.2</v>
      </c>
      <c r="C76" s="137" t="s">
        <v>108</v>
      </c>
      <c r="D76" s="137" t="s">
        <v>108</v>
      </c>
      <c r="E76" s="138">
        <v>1284733.2</v>
      </c>
      <c r="G76" s="113" t="s">
        <v>75</v>
      </c>
      <c r="H76" s="137">
        <v>3677275.21</v>
      </c>
      <c r="I76" s="137">
        <v>4991545.9000000004</v>
      </c>
      <c r="J76" s="137">
        <v>-1314270.69</v>
      </c>
      <c r="K76" s="139">
        <f t="shared" ref="K76" si="22">IF(ISERROR((H76-I76)/ABS(I76)),"",(H76-I76)/ABS(I76))</f>
        <v>-0.26329932977276643</v>
      </c>
      <c r="L76" s="137">
        <v>6850000</v>
      </c>
      <c r="M76" s="140">
        <f t="shared" ref="M76" si="23">H76/L76</f>
        <v>0.53682849781021902</v>
      </c>
      <c r="N76" s="106"/>
    </row>
    <row r="77" spans="1:14" ht="3" customHeight="1" x14ac:dyDescent="0.15">
      <c r="A77" s="128"/>
      <c r="B77" s="133"/>
      <c r="C77" s="133"/>
      <c r="D77" s="133"/>
      <c r="E77" s="132"/>
      <c r="G77" s="128"/>
      <c r="H77" s="133"/>
      <c r="I77" s="133"/>
      <c r="J77" s="133"/>
      <c r="K77" s="134"/>
      <c r="L77" s="133"/>
      <c r="M77" s="135"/>
      <c r="N77" s="123"/>
    </row>
    <row r="78" spans="1:14" ht="5.0999999999999996" customHeight="1" x14ac:dyDescent="0.15">
      <c r="A78" s="126"/>
      <c r="B78" s="129"/>
      <c r="C78" s="129"/>
      <c r="D78" s="129"/>
      <c r="E78" s="130"/>
      <c r="G78" s="126"/>
      <c r="H78" s="129"/>
      <c r="I78" s="129"/>
      <c r="J78" s="129"/>
      <c r="K78" s="127"/>
      <c r="L78" s="129"/>
      <c r="M78" s="131"/>
      <c r="N78" s="123"/>
    </row>
    <row r="79" spans="1:14" ht="9" x14ac:dyDescent="0.15">
      <c r="A79" s="126" t="s">
        <v>7</v>
      </c>
      <c r="B79" s="129">
        <v>134712.75</v>
      </c>
      <c r="C79" s="129" t="s">
        <v>108</v>
      </c>
      <c r="D79" s="129" t="s">
        <v>108</v>
      </c>
      <c r="E79" s="130">
        <v>134712.75</v>
      </c>
      <c r="G79" s="126" t="s">
        <v>7</v>
      </c>
      <c r="H79" s="129">
        <v>825260.23</v>
      </c>
      <c r="I79" s="129">
        <v>1172254.97</v>
      </c>
      <c r="J79" s="129">
        <v>-346994.74</v>
      </c>
      <c r="K79" s="127">
        <f t="shared" ref="K79:K81" si="24">IF(ISERROR((H79-I79)/ABS(I79)),"",(H79-I79)/ABS(I79))</f>
        <v>-0.29600620076705669</v>
      </c>
      <c r="L79" s="129">
        <v>1450000</v>
      </c>
      <c r="M79" s="131">
        <f t="shared" ref="M79:M81" si="25">H79/L79</f>
        <v>0.56914498620689657</v>
      </c>
      <c r="N79" s="123"/>
    </row>
    <row r="80" spans="1:14" ht="9" x14ac:dyDescent="0.15">
      <c r="A80" s="126" t="s">
        <v>55</v>
      </c>
      <c r="B80" s="129">
        <v>138505.46</v>
      </c>
      <c r="C80" s="129" t="s">
        <v>108</v>
      </c>
      <c r="D80" s="129">
        <v>18634.009999999998</v>
      </c>
      <c r="E80" s="130">
        <v>157139.47</v>
      </c>
      <c r="G80" s="126" t="s">
        <v>55</v>
      </c>
      <c r="H80" s="129">
        <v>994376.97</v>
      </c>
      <c r="I80" s="129">
        <v>1176328.3700000001</v>
      </c>
      <c r="J80" s="129">
        <v>-181951.4</v>
      </c>
      <c r="K80" s="127">
        <f t="shared" si="24"/>
        <v>-0.15467738825341781</v>
      </c>
      <c r="L80" s="129">
        <v>1450000</v>
      </c>
      <c r="M80" s="131">
        <f t="shared" si="25"/>
        <v>0.68577722068965519</v>
      </c>
      <c r="N80" s="123"/>
    </row>
    <row r="81" spans="1:14" ht="9" x14ac:dyDescent="0.15">
      <c r="A81" s="126" t="s">
        <v>56</v>
      </c>
      <c r="B81" s="129">
        <v>21174.880000000001</v>
      </c>
      <c r="C81" s="129" t="s">
        <v>108</v>
      </c>
      <c r="D81" s="129">
        <v>30716.65</v>
      </c>
      <c r="E81" s="130">
        <v>51891.53</v>
      </c>
      <c r="G81" s="126" t="s">
        <v>56</v>
      </c>
      <c r="H81" s="129">
        <v>443662.79</v>
      </c>
      <c r="I81" s="129">
        <v>548713.79</v>
      </c>
      <c r="J81" s="129">
        <v>-105051</v>
      </c>
      <c r="K81" s="127">
        <f t="shared" si="24"/>
        <v>-0.19144953510280843</v>
      </c>
      <c r="L81" s="129">
        <v>550000</v>
      </c>
      <c r="M81" s="131">
        <f t="shared" si="25"/>
        <v>0.80665961818181819</v>
      </c>
      <c r="N81" s="123"/>
    </row>
    <row r="82" spans="1:14" ht="5.0999999999999996" customHeight="1" x14ac:dyDescent="0.15">
      <c r="A82" s="128"/>
      <c r="B82" s="133"/>
      <c r="C82" s="133"/>
      <c r="D82" s="133"/>
      <c r="E82" s="132"/>
      <c r="G82" s="128"/>
      <c r="H82" s="133"/>
      <c r="I82" s="133"/>
      <c r="J82" s="133"/>
      <c r="K82" s="134"/>
      <c r="L82" s="133"/>
      <c r="M82" s="135"/>
      <c r="N82" s="123"/>
    </row>
    <row r="83" spans="1:14" ht="3" customHeight="1" x14ac:dyDescent="0.15">
      <c r="A83" s="126"/>
      <c r="B83" s="129"/>
      <c r="C83" s="129"/>
      <c r="D83" s="129"/>
      <c r="E83" s="130"/>
      <c r="G83" s="126"/>
      <c r="H83" s="129"/>
      <c r="I83" s="129"/>
      <c r="J83" s="129"/>
      <c r="K83" s="127"/>
      <c r="L83" s="129"/>
      <c r="M83" s="131"/>
      <c r="N83" s="123"/>
    </row>
    <row r="84" spans="1:14" s="115" customFormat="1" ht="9" x14ac:dyDescent="0.15">
      <c r="A84" s="113" t="s">
        <v>76</v>
      </c>
      <c r="B84" s="137">
        <v>1579126.29</v>
      </c>
      <c r="C84" s="137" t="s">
        <v>108</v>
      </c>
      <c r="D84" s="137">
        <v>49350.66</v>
      </c>
      <c r="E84" s="138">
        <v>1628476.95</v>
      </c>
      <c r="G84" s="113" t="s">
        <v>76</v>
      </c>
      <c r="H84" s="137">
        <v>5940575.2000000002</v>
      </c>
      <c r="I84" s="137">
        <v>7888843.0300000003</v>
      </c>
      <c r="J84" s="137">
        <v>-1948267.83</v>
      </c>
      <c r="K84" s="139">
        <f t="shared" ref="K84" si="26">IF(ISERROR((H84-I84)/ABS(I84)),"",(H84-I84)/ABS(I84))</f>
        <v>-0.24696496337815965</v>
      </c>
      <c r="L84" s="137">
        <v>10300000</v>
      </c>
      <c r="M84" s="140">
        <f t="shared" ref="M84" si="27">H84/L84</f>
        <v>0.57675487378640777</v>
      </c>
      <c r="N84" s="106"/>
    </row>
    <row r="85" spans="1:14" ht="3" customHeight="1" x14ac:dyDescent="0.15">
      <c r="A85" s="128"/>
      <c r="B85" s="133"/>
      <c r="C85" s="133"/>
      <c r="D85" s="133"/>
      <c r="E85" s="132"/>
      <c r="G85" s="128"/>
      <c r="H85" s="133"/>
      <c r="I85" s="133"/>
      <c r="J85" s="133"/>
      <c r="K85" s="134" t="str">
        <f>IF(ISERROR((H85-I85)/ABS(I85)),"",(H85-I85)/ABS(I85))</f>
        <v/>
      </c>
      <c r="L85" s="133"/>
      <c r="M85" s="135"/>
      <c r="N85" s="123"/>
    </row>
    <row r="86" spans="1:14" ht="9.9499999999999993" customHeight="1" x14ac:dyDescent="0.15">
      <c r="A86" s="128"/>
      <c r="B86" s="133"/>
      <c r="C86" s="133"/>
      <c r="D86" s="133"/>
      <c r="E86" s="132"/>
      <c r="G86" s="128"/>
      <c r="H86" s="133"/>
      <c r="I86" s="133"/>
      <c r="J86" s="133"/>
      <c r="K86" s="134" t="str">
        <f>IF(ISERROR((H86-I86)/ABS(I86)),"",(H86-I86)/ABS(I86))</f>
        <v/>
      </c>
      <c r="L86" s="133"/>
      <c r="M86" s="135"/>
      <c r="N86" s="123"/>
    </row>
    <row r="87" spans="1:14" ht="3" customHeight="1" x14ac:dyDescent="0.15">
      <c r="A87" s="126"/>
      <c r="B87" s="129"/>
      <c r="C87" s="129"/>
      <c r="D87" s="129"/>
      <c r="E87" s="130"/>
      <c r="G87" s="126"/>
      <c r="H87" s="129"/>
      <c r="I87" s="129"/>
      <c r="J87" s="129"/>
      <c r="K87" s="127" t="str">
        <f>IF(ISERROR((H87-I87)/ABS(I87)),"",(H87-I87)/ABS(I87))</f>
        <v/>
      </c>
      <c r="L87" s="129"/>
      <c r="M87" s="131"/>
      <c r="N87" s="123"/>
    </row>
    <row r="88" spans="1:14" s="115" customFormat="1" ht="9" x14ac:dyDescent="0.15">
      <c r="A88" s="113" t="s">
        <v>77</v>
      </c>
      <c r="B88" s="137">
        <v>275470780.69</v>
      </c>
      <c r="C88" s="137">
        <v>35461477.229999997</v>
      </c>
      <c r="D88" s="137">
        <v>1366627.69</v>
      </c>
      <c r="E88" s="138">
        <v>241375931.15000001</v>
      </c>
      <c r="G88" s="113" t="s">
        <v>77</v>
      </c>
      <c r="H88" s="137">
        <v>1436156602.3</v>
      </c>
      <c r="I88" s="137">
        <v>1664170482.97</v>
      </c>
      <c r="J88" s="137">
        <v>-228013880.66999999</v>
      </c>
      <c r="K88" s="139">
        <f t="shared" ref="K88" si="28">IF(ISERROR((H88-I88)/ABS(I88)),"",(H88-I88)/ABS(I88))</f>
        <v>-0.13701353497333391</v>
      </c>
      <c r="L88" s="137">
        <v>2220484378</v>
      </c>
      <c r="M88" s="140">
        <f t="shared" ref="M88" si="29">H88/L88</f>
        <v>0.64677626941629396</v>
      </c>
      <c r="N88" s="106"/>
    </row>
    <row r="89" spans="1:14" ht="3" customHeight="1" x14ac:dyDescent="0.15">
      <c r="A89" s="128"/>
      <c r="B89" s="133"/>
      <c r="C89" s="133"/>
      <c r="D89" s="133"/>
      <c r="E89" s="132"/>
      <c r="G89" s="128"/>
      <c r="H89" s="133"/>
      <c r="I89" s="133"/>
      <c r="J89" s="133"/>
      <c r="K89" s="134"/>
      <c r="L89" s="133"/>
      <c r="M89" s="135"/>
      <c r="N89" s="123"/>
    </row>
    <row r="90" spans="1:14" ht="5.0999999999999996" customHeight="1" x14ac:dyDescent="0.15">
      <c r="A90" s="126"/>
      <c r="B90" s="129"/>
      <c r="C90" s="129"/>
      <c r="D90" s="129"/>
      <c r="E90" s="130"/>
      <c r="G90" s="126"/>
      <c r="H90" s="129"/>
      <c r="I90" s="129"/>
      <c r="J90" s="129"/>
      <c r="K90" s="127"/>
      <c r="L90" s="129"/>
      <c r="M90" s="131"/>
      <c r="N90" s="123"/>
    </row>
    <row r="91" spans="1:14" ht="9" customHeight="1" x14ac:dyDescent="0.15">
      <c r="A91" s="126" t="s">
        <v>57</v>
      </c>
      <c r="B91" s="129"/>
      <c r="C91" s="129"/>
      <c r="D91" s="129"/>
      <c r="E91" s="130"/>
      <c r="G91" s="126" t="s">
        <v>57</v>
      </c>
      <c r="H91" s="129"/>
      <c r="I91" s="129"/>
      <c r="J91" s="129"/>
      <c r="K91" s="127"/>
      <c r="L91" s="129"/>
      <c r="M91" s="131"/>
      <c r="N91" s="123"/>
    </row>
    <row r="92" spans="1:14" ht="9" x14ac:dyDescent="0.15">
      <c r="A92" s="126" t="s">
        <v>59</v>
      </c>
      <c r="B92" s="129">
        <v>41891474.189999998</v>
      </c>
      <c r="C92" s="129" t="s">
        <v>108</v>
      </c>
      <c r="D92" s="129" t="s">
        <v>108</v>
      </c>
      <c r="E92" s="130">
        <v>41891474.189999998</v>
      </c>
      <c r="G92" s="126" t="s">
        <v>59</v>
      </c>
      <c r="H92" s="129">
        <v>125850880.51000001</v>
      </c>
      <c r="I92" s="129">
        <v>149982733.37</v>
      </c>
      <c r="J92" s="129">
        <v>-24131852.859999999</v>
      </c>
      <c r="K92" s="127">
        <f t="shared" ref="K92:K93" si="30">IF(ISERROR((H92-I92)/ABS(I92)),"",(H92-I92)/ABS(I92))</f>
        <v>-0.16089754012195462</v>
      </c>
      <c r="L92" s="129">
        <v>203375000</v>
      </c>
      <c r="M92" s="131">
        <f t="shared" ref="M92:M93" si="31">H92/L92</f>
        <v>0.61881195087891827</v>
      </c>
      <c r="N92" s="123"/>
    </row>
    <row r="93" spans="1:14" ht="9" x14ac:dyDescent="0.15">
      <c r="A93" s="126" t="s">
        <v>58</v>
      </c>
      <c r="B93" s="129">
        <v>22423394.550000001</v>
      </c>
      <c r="C93" s="129" t="s">
        <v>108</v>
      </c>
      <c r="D93" s="129" t="s">
        <v>108</v>
      </c>
      <c r="E93" s="130">
        <v>22423394.550000001</v>
      </c>
      <c r="G93" s="126" t="s">
        <v>58</v>
      </c>
      <c r="H93" s="129">
        <v>65036432.509999998</v>
      </c>
      <c r="I93" s="129">
        <v>80178565.739999995</v>
      </c>
      <c r="J93" s="129">
        <v>-15142133.23</v>
      </c>
      <c r="K93" s="127">
        <f t="shared" si="30"/>
        <v>-0.1888551271807771</v>
      </c>
      <c r="L93" s="129">
        <v>114703500</v>
      </c>
      <c r="M93" s="131">
        <f t="shared" si="31"/>
        <v>0.56699605949251763</v>
      </c>
      <c r="N93" s="123"/>
    </row>
    <row r="94" spans="1:14" ht="5.0999999999999996" customHeight="1" x14ac:dyDescent="0.15">
      <c r="A94" s="128"/>
      <c r="B94" s="133"/>
      <c r="C94" s="133"/>
      <c r="D94" s="133"/>
      <c r="E94" s="132"/>
      <c r="G94" s="128"/>
      <c r="H94" s="133"/>
      <c r="I94" s="133"/>
      <c r="J94" s="133"/>
      <c r="K94" s="134"/>
      <c r="L94" s="133"/>
      <c r="M94" s="135"/>
      <c r="N94" s="123"/>
    </row>
    <row r="95" spans="1:14" ht="3" customHeight="1" x14ac:dyDescent="0.15">
      <c r="A95" s="128"/>
      <c r="B95" s="129"/>
      <c r="C95" s="129"/>
      <c r="D95" s="129"/>
      <c r="E95" s="130"/>
      <c r="G95" s="126"/>
      <c r="H95" s="129"/>
      <c r="I95" s="129"/>
      <c r="J95" s="129"/>
      <c r="K95" s="127"/>
      <c r="L95" s="129"/>
      <c r="M95" s="131"/>
      <c r="N95" s="123"/>
    </row>
    <row r="96" spans="1:14" s="115" customFormat="1" ht="9" x14ac:dyDescent="0.15">
      <c r="A96" s="113" t="s">
        <v>43</v>
      </c>
      <c r="B96" s="137">
        <v>64314868.740000002</v>
      </c>
      <c r="C96" s="137" t="s">
        <v>108</v>
      </c>
      <c r="D96" s="137" t="s">
        <v>108</v>
      </c>
      <c r="E96" s="138">
        <v>64314868.740000002</v>
      </c>
      <c r="G96" s="113" t="s">
        <v>43</v>
      </c>
      <c r="H96" s="137">
        <v>190887313.02000001</v>
      </c>
      <c r="I96" s="137">
        <v>230161299.11000001</v>
      </c>
      <c r="J96" s="137">
        <v>-39273986.090000004</v>
      </c>
      <c r="K96" s="139">
        <f t="shared" ref="K96" si="32">IF(ISERROR((H96-I96)/ABS(I96)),"",(H96-I96)/ABS(I96))</f>
        <v>-0.17063679359591186</v>
      </c>
      <c r="L96" s="137">
        <v>318078500</v>
      </c>
      <c r="M96" s="140">
        <f t="shared" ref="M96" si="33">H96/L96</f>
        <v>0.60012642482909095</v>
      </c>
      <c r="N96" s="106"/>
    </row>
    <row r="97" spans="1:14" ht="3" customHeight="1" x14ac:dyDescent="0.15">
      <c r="A97" s="128"/>
      <c r="B97" s="133"/>
      <c r="C97" s="133"/>
      <c r="D97" s="133"/>
      <c r="E97" s="132"/>
      <c r="G97" s="128"/>
      <c r="H97" s="133"/>
      <c r="I97" s="133"/>
      <c r="J97" s="133"/>
      <c r="K97" s="134"/>
      <c r="L97" s="133"/>
      <c r="M97" s="135"/>
      <c r="N97" s="123"/>
    </row>
    <row r="98" spans="1:14" ht="5.0999999999999996" customHeight="1" x14ac:dyDescent="0.15">
      <c r="A98" s="126"/>
      <c r="B98" s="129"/>
      <c r="C98" s="129"/>
      <c r="D98" s="129"/>
      <c r="E98" s="130"/>
      <c r="G98" s="126"/>
      <c r="H98" s="129"/>
      <c r="I98" s="129"/>
      <c r="J98" s="129"/>
      <c r="K98" s="127"/>
      <c r="L98" s="129"/>
      <c r="M98" s="131"/>
      <c r="N98" s="123"/>
    </row>
    <row r="99" spans="1:14" ht="9" customHeight="1" x14ac:dyDescent="0.15">
      <c r="A99" s="126" t="s">
        <v>36</v>
      </c>
      <c r="B99" s="129"/>
      <c r="C99" s="129"/>
      <c r="D99" s="129"/>
      <c r="E99" s="130"/>
      <c r="G99" s="126" t="s">
        <v>36</v>
      </c>
      <c r="H99" s="129"/>
      <c r="I99" s="129"/>
      <c r="J99" s="129"/>
      <c r="K99" s="127"/>
      <c r="L99" s="129"/>
      <c r="M99" s="131"/>
      <c r="N99" s="123"/>
    </row>
    <row r="100" spans="1:14" ht="9" customHeight="1" x14ac:dyDescent="0.15">
      <c r="A100" s="126" t="s">
        <v>78</v>
      </c>
      <c r="B100" s="129"/>
      <c r="C100" s="129"/>
      <c r="D100" s="129"/>
      <c r="E100" s="130"/>
      <c r="G100" s="126" t="s">
        <v>78</v>
      </c>
      <c r="H100" s="129"/>
      <c r="I100" s="129"/>
      <c r="J100" s="129"/>
      <c r="K100" s="127"/>
      <c r="L100" s="129"/>
      <c r="M100" s="131"/>
      <c r="N100" s="123"/>
    </row>
    <row r="101" spans="1:14" ht="9" x14ac:dyDescent="0.15">
      <c r="A101" s="126" t="s">
        <v>41</v>
      </c>
      <c r="B101" s="129">
        <v>2916.41</v>
      </c>
      <c r="C101" s="129" t="s">
        <v>108</v>
      </c>
      <c r="D101" s="129" t="s">
        <v>108</v>
      </c>
      <c r="E101" s="130">
        <v>2916.41</v>
      </c>
      <c r="G101" s="126" t="s">
        <v>41</v>
      </c>
      <c r="H101" s="129">
        <v>16096.66</v>
      </c>
      <c r="I101" s="129">
        <v>29248.66</v>
      </c>
      <c r="J101" s="129">
        <v>-13152</v>
      </c>
      <c r="K101" s="127">
        <f t="shared" ref="K101:K102" si="34">IF(ISERROR((H101-I101)/ABS(I101)),"",(H101-I101)/ABS(I101))</f>
        <v>-0.4496616255240411</v>
      </c>
      <c r="L101" s="129">
        <v>61826</v>
      </c>
      <c r="M101" s="131">
        <f t="shared" ref="M101:M102" si="35">H101/L101</f>
        <v>0.26035421990748231</v>
      </c>
      <c r="N101" s="123"/>
    </row>
    <row r="102" spans="1:14" ht="9" x14ac:dyDescent="0.15">
      <c r="A102" s="126" t="s">
        <v>84</v>
      </c>
      <c r="B102" s="129">
        <v>371200.94</v>
      </c>
      <c r="C102" s="129" t="s">
        <v>108</v>
      </c>
      <c r="D102" s="129" t="s">
        <v>108</v>
      </c>
      <c r="E102" s="130">
        <v>371200.94</v>
      </c>
      <c r="G102" s="126" t="s">
        <v>84</v>
      </c>
      <c r="H102" s="129">
        <v>7140710.5999999996</v>
      </c>
      <c r="I102" s="129">
        <v>8963348.75</v>
      </c>
      <c r="J102" s="129">
        <v>-1822638.15</v>
      </c>
      <c r="K102" s="127">
        <f t="shared" si="34"/>
        <v>-0.20334343790873924</v>
      </c>
      <c r="L102" s="129">
        <v>11133561</v>
      </c>
      <c r="M102" s="131">
        <f t="shared" si="35"/>
        <v>0.64136807621568692</v>
      </c>
      <c r="N102" s="123"/>
    </row>
    <row r="103" spans="1:14" ht="9" x14ac:dyDescent="0.15">
      <c r="A103" s="126" t="s">
        <v>4</v>
      </c>
      <c r="B103" s="129"/>
      <c r="C103" s="129"/>
      <c r="D103" s="129"/>
      <c r="E103" s="130"/>
      <c r="G103" s="126" t="s">
        <v>4</v>
      </c>
      <c r="H103" s="129"/>
      <c r="I103" s="129"/>
      <c r="J103" s="129"/>
      <c r="K103" s="127"/>
      <c r="L103" s="129"/>
      <c r="M103" s="131"/>
      <c r="N103" s="123"/>
    </row>
    <row r="104" spans="1:14" ht="9" x14ac:dyDescent="0.15">
      <c r="A104" s="126" t="s">
        <v>83</v>
      </c>
      <c r="B104" s="129">
        <v>1397.84</v>
      </c>
      <c r="C104" s="129" t="s">
        <v>108</v>
      </c>
      <c r="D104" s="129" t="s">
        <v>108</v>
      </c>
      <c r="E104" s="130">
        <v>1397.84</v>
      </c>
      <c r="G104" s="126" t="s">
        <v>41</v>
      </c>
      <c r="H104" s="129">
        <v>3096.69</v>
      </c>
      <c r="I104" s="129">
        <v>1265.6500000000001</v>
      </c>
      <c r="J104" s="129">
        <v>1831.04</v>
      </c>
      <c r="K104" s="127">
        <f t="shared" ref="K104:K106" si="36">IF(ISERROR((H104-I104)/ABS(I104)),"",(H104-I104)/ABS(I104))</f>
        <v>1.4467190771540315</v>
      </c>
      <c r="L104" s="129">
        <v>1627</v>
      </c>
      <c r="M104" s="131">
        <f t="shared" ref="M104:M106" si="37">H104/L104</f>
        <v>1.9033128457283344</v>
      </c>
      <c r="N104" s="123"/>
    </row>
    <row r="105" spans="1:14" ht="9" x14ac:dyDescent="0.15">
      <c r="A105" s="142" t="s">
        <v>95</v>
      </c>
      <c r="B105" s="129" t="s">
        <v>108</v>
      </c>
      <c r="C105" s="129">
        <v>7416727.7599999998</v>
      </c>
      <c r="D105" s="129" t="s">
        <v>108</v>
      </c>
      <c r="E105" s="130">
        <v>-7416727.7599999998</v>
      </c>
      <c r="G105" s="143" t="s">
        <v>97</v>
      </c>
      <c r="H105" s="129">
        <v>-64330946.890000001</v>
      </c>
      <c r="I105" s="129">
        <v>-58010636.829999998</v>
      </c>
      <c r="J105" s="129">
        <v>-6320310.0599999996</v>
      </c>
      <c r="K105" s="127">
        <f t="shared" si="36"/>
        <v>-0.1089508822066831</v>
      </c>
      <c r="L105" s="129">
        <v>-68335627</v>
      </c>
      <c r="M105" s="131">
        <f t="shared" si="37"/>
        <v>0.94139689228284973</v>
      </c>
      <c r="N105" s="123"/>
    </row>
    <row r="106" spans="1:14" ht="9" x14ac:dyDescent="0.15">
      <c r="A106" s="126" t="s">
        <v>96</v>
      </c>
      <c r="B106" s="129">
        <v>3827.7</v>
      </c>
      <c r="C106" s="129" t="s">
        <v>108</v>
      </c>
      <c r="D106" s="129" t="s">
        <v>108</v>
      </c>
      <c r="E106" s="130">
        <v>3827.7</v>
      </c>
      <c r="G106" s="126" t="s">
        <v>96</v>
      </c>
      <c r="H106" s="129">
        <v>56701.94</v>
      </c>
      <c r="I106" s="129">
        <v>196524.66</v>
      </c>
      <c r="J106" s="129">
        <v>-139822.72</v>
      </c>
      <c r="K106" s="127">
        <f t="shared" si="36"/>
        <v>-0.71147671747657515</v>
      </c>
      <c r="L106" s="129">
        <v>325400</v>
      </c>
      <c r="M106" s="131">
        <f t="shared" si="37"/>
        <v>0.17425304240934236</v>
      </c>
      <c r="N106" s="123"/>
    </row>
    <row r="107" spans="1:14" ht="9" x14ac:dyDescent="0.15">
      <c r="A107" s="126" t="s">
        <v>52</v>
      </c>
      <c r="B107" s="129"/>
      <c r="C107" s="129"/>
      <c r="D107" s="129"/>
      <c r="E107" s="130"/>
      <c r="G107" s="126" t="s">
        <v>52</v>
      </c>
      <c r="H107" s="137"/>
      <c r="I107" s="129"/>
      <c r="J107" s="129"/>
      <c r="K107" s="127"/>
      <c r="L107" s="129"/>
      <c r="M107" s="131"/>
      <c r="N107" s="123"/>
    </row>
    <row r="108" spans="1:14" ht="9" x14ac:dyDescent="0.15">
      <c r="A108" s="126" t="s">
        <v>84</v>
      </c>
      <c r="B108" s="129">
        <v>1858263.04</v>
      </c>
      <c r="C108" s="129" t="s">
        <v>108</v>
      </c>
      <c r="D108" s="129" t="s">
        <v>108</v>
      </c>
      <c r="E108" s="130">
        <v>1858263.04</v>
      </c>
      <c r="G108" s="126" t="s">
        <v>84</v>
      </c>
      <c r="H108" s="129">
        <v>1882961.21</v>
      </c>
      <c r="I108" s="129">
        <v>-273250.81</v>
      </c>
      <c r="J108" s="129">
        <v>2156212.02</v>
      </c>
      <c r="K108" s="127">
        <f t="shared" ref="K108:K111" si="38">IF(ISERROR((H108-I108)/ABS(I108)),"",(H108-I108)/ABS(I108))</f>
        <v>7.8909629581701886</v>
      </c>
      <c r="L108" s="129">
        <v>4929810</v>
      </c>
      <c r="M108" s="131">
        <f t="shared" ref="M108" si="39">H108/L108</f>
        <v>0.38195411385022954</v>
      </c>
      <c r="N108" s="123"/>
    </row>
    <row r="109" spans="1:14" ht="9" x14ac:dyDescent="0.15">
      <c r="A109" s="126" t="s">
        <v>5</v>
      </c>
      <c r="B109" s="129"/>
      <c r="C109" s="129"/>
      <c r="D109" s="129"/>
      <c r="E109" s="130"/>
      <c r="G109" s="126" t="s">
        <v>5</v>
      </c>
      <c r="H109" s="129"/>
      <c r="I109" s="129"/>
      <c r="J109" s="129"/>
      <c r="K109" s="127"/>
      <c r="L109" s="129"/>
      <c r="M109" s="131"/>
      <c r="N109" s="123"/>
    </row>
    <row r="110" spans="1:14" ht="9" x14ac:dyDescent="0.15">
      <c r="A110" s="126" t="s">
        <v>83</v>
      </c>
      <c r="B110" s="129">
        <v>5158.42</v>
      </c>
      <c r="C110" s="129" t="s">
        <v>108</v>
      </c>
      <c r="D110" s="129" t="s">
        <v>108</v>
      </c>
      <c r="E110" s="130">
        <v>5158.42</v>
      </c>
      <c r="G110" s="126" t="s">
        <v>83</v>
      </c>
      <c r="H110" s="129">
        <v>17119.72</v>
      </c>
      <c r="I110" s="129">
        <v>39381.519999999997</v>
      </c>
      <c r="J110" s="129">
        <v>-22261.8</v>
      </c>
      <c r="K110" s="127">
        <f t="shared" si="38"/>
        <v>-0.56528544352782717</v>
      </c>
      <c r="L110" s="129">
        <v>39048</v>
      </c>
      <c r="M110" s="131">
        <f t="shared" ref="M110:M111" si="40">H110/L110</f>
        <v>0.43842757631632867</v>
      </c>
      <c r="N110" s="123"/>
    </row>
    <row r="111" spans="1:14" ht="9" x14ac:dyDescent="0.15">
      <c r="A111" s="126" t="s">
        <v>84</v>
      </c>
      <c r="B111" s="129">
        <v>169271.36</v>
      </c>
      <c r="C111" s="129" t="s">
        <v>108</v>
      </c>
      <c r="D111" s="129" t="s">
        <v>108</v>
      </c>
      <c r="E111" s="130">
        <v>169271.36</v>
      </c>
      <c r="G111" s="126" t="s">
        <v>84</v>
      </c>
      <c r="H111" s="129">
        <v>2749402.25</v>
      </c>
      <c r="I111" s="129">
        <v>2464349.23</v>
      </c>
      <c r="J111" s="129">
        <v>285053.02</v>
      </c>
      <c r="K111" s="127">
        <f t="shared" si="38"/>
        <v>0.1156707079215392</v>
      </c>
      <c r="L111" s="129">
        <v>2700820</v>
      </c>
      <c r="M111" s="131">
        <f t="shared" si="40"/>
        <v>1.0179879629149666</v>
      </c>
      <c r="N111" s="123"/>
    </row>
    <row r="112" spans="1:14" ht="5.0999999999999996" customHeight="1" x14ac:dyDescent="0.15">
      <c r="A112" s="128"/>
      <c r="B112" s="133"/>
      <c r="C112" s="133"/>
      <c r="D112" s="133"/>
      <c r="E112" s="132"/>
      <c r="G112" s="128"/>
      <c r="H112" s="133"/>
      <c r="I112" s="133"/>
      <c r="J112" s="133"/>
      <c r="K112" s="134"/>
      <c r="L112" s="133"/>
      <c r="M112" s="135"/>
      <c r="N112" s="123"/>
    </row>
    <row r="113" spans="1:14" ht="3" customHeight="1" x14ac:dyDescent="0.15">
      <c r="A113" s="126"/>
      <c r="B113" s="129"/>
      <c r="C113" s="129"/>
      <c r="D113" s="129"/>
      <c r="E113" s="130"/>
      <c r="G113" s="126"/>
      <c r="H113" s="129"/>
      <c r="I113" s="129"/>
      <c r="J113" s="129"/>
      <c r="K113" s="127"/>
      <c r="L113" s="129"/>
      <c r="M113" s="131"/>
      <c r="N113" s="123"/>
    </row>
    <row r="114" spans="1:14" s="115" customFormat="1" ht="9" x14ac:dyDescent="0.15">
      <c r="A114" s="113" t="s">
        <v>44</v>
      </c>
      <c r="B114" s="137">
        <v>2412035.71</v>
      </c>
      <c r="C114" s="137">
        <v>7416727.7599999998</v>
      </c>
      <c r="D114" s="137" t="s">
        <v>108</v>
      </c>
      <c r="E114" s="138">
        <v>-5004692.05</v>
      </c>
      <c r="G114" s="113" t="s">
        <v>44</v>
      </c>
      <c r="H114" s="137">
        <v>-52464857.82</v>
      </c>
      <c r="I114" s="137">
        <v>-46589769.170000002</v>
      </c>
      <c r="J114" s="137">
        <v>-5875088.6500000004</v>
      </c>
      <c r="K114" s="139">
        <f t="shared" ref="K114" si="41">IF(ISERROR((H114-I114)/ABS(I114)),"",(H114-I114)/ABS(I114))</f>
        <v>-0.12610254900732745</v>
      </c>
      <c r="L114" s="137">
        <v>-49143535</v>
      </c>
      <c r="M114" s="140">
        <f t="shared" ref="M114" si="42">H114/L114</f>
        <v>1.0675841251550178</v>
      </c>
      <c r="N114" s="106"/>
    </row>
    <row r="115" spans="1:14" ht="3" customHeight="1" x14ac:dyDescent="0.15">
      <c r="A115" s="128"/>
      <c r="B115" s="133"/>
      <c r="C115" s="133"/>
      <c r="D115" s="133"/>
      <c r="E115" s="132"/>
      <c r="G115" s="128"/>
      <c r="H115" s="133"/>
      <c r="I115" s="133"/>
      <c r="J115" s="133"/>
      <c r="K115" s="134"/>
      <c r="L115" s="133"/>
      <c r="M115" s="135"/>
      <c r="N115" s="123"/>
    </row>
    <row r="116" spans="1:14" ht="8.1" customHeight="1" x14ac:dyDescent="0.15">
      <c r="A116" s="128"/>
      <c r="B116" s="133"/>
      <c r="C116" s="133"/>
      <c r="D116" s="133"/>
      <c r="E116" s="132"/>
      <c r="G116" s="128"/>
      <c r="H116" s="133"/>
      <c r="I116" s="133"/>
      <c r="J116" s="133"/>
      <c r="K116" s="134"/>
      <c r="L116" s="133"/>
      <c r="M116" s="135"/>
      <c r="N116" s="123"/>
    </row>
    <row r="117" spans="1:14" ht="3" customHeight="1" x14ac:dyDescent="0.15">
      <c r="A117" s="126"/>
      <c r="B117" s="129"/>
      <c r="C117" s="129"/>
      <c r="D117" s="129"/>
      <c r="E117" s="130"/>
      <c r="G117" s="126"/>
      <c r="H117" s="129"/>
      <c r="I117" s="129"/>
      <c r="J117" s="129"/>
      <c r="K117" s="127"/>
      <c r="L117" s="129"/>
      <c r="M117" s="131"/>
      <c r="N117" s="123"/>
    </row>
    <row r="118" spans="1:14" s="115" customFormat="1" ht="9" x14ac:dyDescent="0.15">
      <c r="A118" s="113" t="s">
        <v>79</v>
      </c>
      <c r="B118" s="137">
        <v>66726904.450000003</v>
      </c>
      <c r="C118" s="137">
        <v>7416727.7599999998</v>
      </c>
      <c r="D118" s="137" t="s">
        <v>108</v>
      </c>
      <c r="E118" s="138">
        <v>59310176.689999998</v>
      </c>
      <c r="G118" s="113" t="s">
        <v>79</v>
      </c>
      <c r="H118" s="137">
        <v>138422455.19999999</v>
      </c>
      <c r="I118" s="137">
        <v>183571529.94</v>
      </c>
      <c r="J118" s="137">
        <v>-45149074.740000002</v>
      </c>
      <c r="K118" s="139">
        <f t="shared" ref="K118" si="43">IF(ISERROR((H118-I118)/ABS(I118)),"",(H118-I118)/ABS(I118))</f>
        <v>-0.24594813125301565</v>
      </c>
      <c r="L118" s="137">
        <v>268934965</v>
      </c>
      <c r="M118" s="140">
        <f t="shared" ref="M118" si="44">H118/L118</f>
        <v>0.51470605616491705</v>
      </c>
      <c r="N118" s="106"/>
    </row>
    <row r="119" spans="1:14" ht="3" customHeight="1" x14ac:dyDescent="0.15">
      <c r="A119" s="128"/>
      <c r="B119" s="133"/>
      <c r="C119" s="133"/>
      <c r="D119" s="133"/>
      <c r="E119" s="132"/>
      <c r="G119" s="128"/>
      <c r="H119" s="133"/>
      <c r="I119" s="133"/>
      <c r="J119" s="133"/>
      <c r="K119" s="134"/>
      <c r="L119" s="133"/>
      <c r="M119" s="135"/>
      <c r="N119" s="123"/>
    </row>
    <row r="120" spans="1:14" ht="8.1" customHeight="1" x14ac:dyDescent="0.15">
      <c r="A120" s="122"/>
      <c r="B120" s="133"/>
      <c r="C120" s="133"/>
      <c r="D120" s="133"/>
      <c r="E120" s="132"/>
      <c r="G120" s="121"/>
      <c r="H120" s="133"/>
      <c r="I120" s="133"/>
      <c r="J120" s="133"/>
      <c r="K120" s="134"/>
      <c r="L120" s="133"/>
      <c r="M120" s="135"/>
      <c r="N120" s="123"/>
    </row>
    <row r="121" spans="1:14" ht="3" customHeight="1" x14ac:dyDescent="0.15">
      <c r="A121" s="126"/>
      <c r="B121" s="129"/>
      <c r="C121" s="129"/>
      <c r="D121" s="129"/>
      <c r="E121" s="130"/>
      <c r="G121" s="126"/>
      <c r="H121" s="129"/>
      <c r="I121" s="129"/>
      <c r="J121" s="129"/>
      <c r="K121" s="144"/>
      <c r="L121" s="129"/>
      <c r="M121" s="131"/>
      <c r="N121" s="123"/>
    </row>
    <row r="122" spans="1:14" s="115" customFormat="1" ht="9" x14ac:dyDescent="0.15">
      <c r="A122" s="113" t="s">
        <v>8</v>
      </c>
      <c r="B122" s="137">
        <v>342197685.13999999</v>
      </c>
      <c r="C122" s="137">
        <v>42878204.990000002</v>
      </c>
      <c r="D122" s="137">
        <v>1366627.69</v>
      </c>
      <c r="E122" s="138">
        <v>300686107.83999997</v>
      </c>
      <c r="G122" s="113" t="s">
        <v>8</v>
      </c>
      <c r="H122" s="137">
        <v>1574579057.5</v>
      </c>
      <c r="I122" s="137">
        <v>1847742012.9100001</v>
      </c>
      <c r="J122" s="137">
        <v>-273162955.41000003</v>
      </c>
      <c r="K122" s="139">
        <f t="shared" ref="K122" si="45">IF(ISERROR((H122-I122)/ABS(I122)),"",(H122-I122)/ABS(I122))</f>
        <v>-0.14783609048310647</v>
      </c>
      <c r="L122" s="137">
        <v>2489419343</v>
      </c>
      <c r="M122" s="140">
        <f t="shared" ref="M122" si="46">H122/L122</f>
        <v>0.63250856547232992</v>
      </c>
      <c r="N122" s="106"/>
    </row>
    <row r="123" spans="1:14" ht="3" customHeight="1" x14ac:dyDescent="0.15">
      <c r="A123" s="121"/>
      <c r="B123" s="133"/>
      <c r="C123" s="133"/>
      <c r="D123" s="133"/>
      <c r="E123" s="132"/>
      <c r="G123" s="121"/>
      <c r="H123" s="133"/>
      <c r="I123" s="133"/>
      <c r="J123" s="133"/>
      <c r="K123" s="145"/>
      <c r="L123" s="133"/>
      <c r="M123" s="146"/>
      <c r="N123" s="123"/>
    </row>
    <row r="124" spans="1:14" ht="6" customHeight="1" x14ac:dyDescent="0.15">
      <c r="A124" s="123"/>
      <c r="B124" s="147"/>
      <c r="C124" s="147"/>
      <c r="D124" s="147"/>
      <c r="E124" s="147"/>
      <c r="G124" s="123"/>
      <c r="H124" s="147"/>
      <c r="I124" s="147"/>
      <c r="J124" s="147"/>
      <c r="K124" s="123"/>
      <c r="L124" s="147"/>
      <c r="M124" s="123"/>
      <c r="N124" s="123"/>
    </row>
    <row r="125" spans="1:14" ht="9" customHeight="1" x14ac:dyDescent="0.15">
      <c r="A125" s="148" t="s">
        <v>80</v>
      </c>
      <c r="B125" s="149">
        <v>728265.76</v>
      </c>
      <c r="C125" s="150"/>
      <c r="D125" s="147"/>
      <c r="E125" s="151"/>
      <c r="G125" s="148" t="s">
        <v>80</v>
      </c>
      <c r="H125" s="149">
        <v>1696863.1</v>
      </c>
      <c r="I125" s="150"/>
      <c r="J125" s="147"/>
      <c r="K125" s="123"/>
      <c r="L125" s="147"/>
      <c r="M125" s="123"/>
      <c r="N125" s="123"/>
    </row>
    <row r="126" spans="1:14" ht="9.75" customHeight="1" x14ac:dyDescent="0.15">
      <c r="A126" s="173" t="s">
        <v>149</v>
      </c>
      <c r="B126" s="173"/>
      <c r="C126" s="173"/>
      <c r="D126" s="173"/>
      <c r="E126" s="173"/>
      <c r="F126" s="152"/>
      <c r="G126" s="173" t="str">
        <f>+A126</f>
        <v>Vitoria-Gasteizen, 2020ko AZAROAREN 9an / Vitoria-Gasteiz, 9 de NOVIEMBRE DE 2020</v>
      </c>
      <c r="H126" s="173"/>
      <c r="I126" s="173"/>
      <c r="J126" s="173"/>
      <c r="K126" s="173"/>
      <c r="L126" s="173"/>
      <c r="M126" s="173"/>
    </row>
    <row r="127" spans="1:14" ht="8.1" customHeight="1" x14ac:dyDescent="0.15">
      <c r="A127" s="153"/>
      <c r="B127" s="153"/>
      <c r="C127" s="153"/>
      <c r="D127" s="153"/>
      <c r="E127" s="153"/>
      <c r="F127" s="152"/>
      <c r="G127" s="153"/>
      <c r="H127" s="153"/>
      <c r="I127" s="153"/>
      <c r="J127" s="153"/>
      <c r="K127" s="153"/>
      <c r="L127" s="153"/>
      <c r="M127" s="153"/>
    </row>
    <row r="128" spans="1:14" ht="8.25" customHeight="1" x14ac:dyDescent="0.15">
      <c r="A128" s="154" t="s">
        <v>39</v>
      </c>
      <c r="B128" s="155"/>
      <c r="C128" s="156" t="s">
        <v>40</v>
      </c>
      <c r="D128" s="157"/>
      <c r="E128" s="155"/>
      <c r="G128" s="154"/>
      <c r="H128" s="158"/>
      <c r="I128" s="159"/>
      <c r="J128" s="160"/>
      <c r="K128" s="155"/>
      <c r="L128" s="159"/>
      <c r="M128" s="161"/>
    </row>
    <row r="129" spans="1:13" ht="9" customHeight="1" x14ac:dyDescent="0.15">
      <c r="A129" s="154" t="s">
        <v>14</v>
      </c>
      <c r="C129" s="160" t="s">
        <v>86</v>
      </c>
      <c r="D129" s="162"/>
      <c r="E129" s="162"/>
      <c r="G129" s="154"/>
      <c r="H129" s="162"/>
      <c r="I129" s="162"/>
      <c r="J129" s="160"/>
      <c r="L129" s="162"/>
    </row>
    <row r="130" spans="1:13" ht="9" customHeight="1" x14ac:dyDescent="0.15">
      <c r="A130" s="154"/>
      <c r="C130" s="160"/>
      <c r="D130" s="162"/>
      <c r="E130" s="162"/>
      <c r="G130" s="154"/>
      <c r="H130" s="162"/>
      <c r="I130" s="162"/>
      <c r="J130" s="160"/>
      <c r="L130" s="162"/>
    </row>
    <row r="131" spans="1:13" ht="9" customHeight="1" x14ac:dyDescent="0.15">
      <c r="A131" s="154"/>
      <c r="C131" s="160"/>
      <c r="D131" s="162"/>
      <c r="E131" s="162"/>
      <c r="G131" s="154"/>
      <c r="H131" s="162"/>
      <c r="I131" s="162"/>
      <c r="J131" s="160"/>
      <c r="L131" s="162"/>
    </row>
    <row r="132" spans="1:13" ht="11.25" customHeight="1" x14ac:dyDescent="0.15">
      <c r="B132" s="162"/>
      <c r="C132" s="159"/>
      <c r="D132" s="162"/>
      <c r="E132" s="162"/>
      <c r="H132" s="162"/>
      <c r="I132" s="162"/>
      <c r="J132" s="162"/>
      <c r="L132" s="162"/>
    </row>
    <row r="133" spans="1:13" ht="12.75" x14ac:dyDescent="0.2">
      <c r="A133" s="163"/>
      <c r="B133" s="164"/>
      <c r="C133" s="164"/>
      <c r="D133" s="165"/>
      <c r="E133" s="164"/>
      <c r="H133" s="162"/>
      <c r="I133" s="162"/>
      <c r="J133" s="162"/>
      <c r="L133" s="162"/>
    </row>
    <row r="134" spans="1:13" ht="12.75" x14ac:dyDescent="0.2">
      <c r="A134" s="163"/>
      <c r="B134" s="164"/>
      <c r="C134" s="164"/>
      <c r="D134" s="164"/>
      <c r="E134" s="164"/>
      <c r="H134" s="162"/>
      <c r="I134" s="162"/>
      <c r="J134" s="162"/>
      <c r="L134" s="162"/>
    </row>
    <row r="135" spans="1:13" ht="12.75" x14ac:dyDescent="0.2">
      <c r="A135" s="163"/>
      <c r="B135" s="164"/>
      <c r="C135" s="164"/>
      <c r="D135" s="164"/>
      <c r="E135" s="164"/>
      <c r="H135" s="162"/>
      <c r="I135" s="162"/>
      <c r="J135" s="162"/>
      <c r="L135" s="162"/>
    </row>
    <row r="136" spans="1:13" ht="12.75" x14ac:dyDescent="0.2">
      <c r="A136" s="163"/>
      <c r="B136" s="164"/>
      <c r="C136" s="164"/>
      <c r="D136" s="164"/>
      <c r="E136" s="164"/>
      <c r="H136" s="162"/>
      <c r="I136" s="162"/>
      <c r="J136" s="162"/>
      <c r="L136" s="162"/>
    </row>
    <row r="137" spans="1:13" ht="12.75" x14ac:dyDescent="0.2">
      <c r="A137" s="163"/>
      <c r="B137" s="164"/>
      <c r="C137" s="164"/>
      <c r="D137" s="164"/>
      <c r="E137" s="164"/>
      <c r="H137" s="162"/>
      <c r="I137" s="162"/>
      <c r="J137" s="162"/>
      <c r="L137" s="162"/>
    </row>
    <row r="138" spans="1:13" ht="12.75" x14ac:dyDescent="0.2">
      <c r="A138" s="163"/>
      <c r="B138" s="164"/>
      <c r="C138" s="164"/>
      <c r="D138" s="164"/>
      <c r="E138" s="164"/>
      <c r="H138" s="162"/>
      <c r="I138" s="162"/>
      <c r="J138" s="162"/>
      <c r="L138" s="162"/>
    </row>
    <row r="139" spans="1:13" ht="12.75" x14ac:dyDescent="0.2">
      <c r="A139" s="163"/>
      <c r="B139" s="164"/>
      <c r="C139" s="164"/>
      <c r="D139" s="164"/>
      <c r="E139" s="164"/>
      <c r="H139" s="162"/>
      <c r="I139" s="162"/>
      <c r="J139" s="162"/>
      <c r="L139" s="162"/>
    </row>
    <row r="140" spans="1:13" ht="12.75" x14ac:dyDescent="0.2">
      <c r="A140" s="163"/>
      <c r="B140" s="164"/>
      <c r="C140" s="164"/>
      <c r="D140" s="164"/>
      <c r="E140" s="164"/>
      <c r="H140" s="162"/>
      <c r="I140" s="162"/>
      <c r="J140" s="162"/>
      <c r="L140" s="162"/>
    </row>
    <row r="141" spans="1:13" ht="12.75" x14ac:dyDescent="0.2">
      <c r="A141" s="163"/>
      <c r="B141" s="164"/>
      <c r="C141" s="164"/>
      <c r="D141" s="164"/>
      <c r="E141" s="164"/>
      <c r="H141" s="162"/>
      <c r="I141" s="162"/>
      <c r="J141" s="162"/>
      <c r="L141" s="162"/>
    </row>
    <row r="142" spans="1:13" ht="12.75" x14ac:dyDescent="0.2">
      <c r="A142" s="163"/>
      <c r="B142" s="164"/>
      <c r="C142" s="164"/>
      <c r="D142" s="164"/>
      <c r="E142" s="164"/>
      <c r="G142" s="163"/>
      <c r="H142" s="163"/>
      <c r="I142" s="163"/>
      <c r="J142" s="163"/>
      <c r="K142" s="163"/>
      <c r="L142" s="163"/>
      <c r="M142" s="163"/>
    </row>
    <row r="143" spans="1:13" ht="12.75" x14ac:dyDescent="0.2">
      <c r="A143" s="163"/>
      <c r="B143" s="164"/>
      <c r="C143" s="164"/>
      <c r="D143" s="164"/>
      <c r="E143" s="164"/>
      <c r="G143" s="163"/>
      <c r="H143" s="163"/>
      <c r="I143" s="163"/>
      <c r="J143" s="163"/>
      <c r="K143" s="163"/>
      <c r="L143" s="163"/>
      <c r="M143" s="163"/>
    </row>
    <row r="144" spans="1:13" ht="12.75" x14ac:dyDescent="0.2">
      <c r="A144" s="163"/>
      <c r="B144" s="164"/>
      <c r="C144" s="164"/>
      <c r="D144" s="164"/>
      <c r="E144" s="164"/>
      <c r="G144" s="163"/>
      <c r="H144" s="163"/>
      <c r="I144" s="163"/>
      <c r="J144" s="163"/>
      <c r="K144" s="163"/>
      <c r="L144" s="163"/>
      <c r="M144" s="163"/>
    </row>
    <row r="145" spans="1:13" ht="9" customHeight="1" x14ac:dyDescent="0.2">
      <c r="A145" s="163"/>
      <c r="B145" s="164"/>
      <c r="C145" s="164"/>
      <c r="D145" s="164"/>
      <c r="E145" s="164"/>
      <c r="G145" s="163"/>
      <c r="H145" s="163"/>
      <c r="I145" s="163"/>
      <c r="J145" s="163"/>
      <c r="K145" s="163"/>
      <c r="L145" s="163"/>
      <c r="M145" s="163"/>
    </row>
    <row r="146" spans="1:13" s="115" customFormat="1" ht="12.75" x14ac:dyDescent="0.2">
      <c r="A146" s="163"/>
      <c r="B146" s="164"/>
      <c r="C146" s="164"/>
      <c r="D146" s="164"/>
      <c r="E146" s="164"/>
      <c r="G146" s="163"/>
      <c r="H146" s="163"/>
      <c r="I146" s="163"/>
      <c r="J146" s="163"/>
      <c r="K146" s="163"/>
      <c r="L146" s="163"/>
      <c r="M146" s="163"/>
    </row>
    <row r="147" spans="1:13" s="115" customFormat="1" ht="12.75" x14ac:dyDescent="0.2">
      <c r="A147" s="163"/>
      <c r="B147" s="164"/>
      <c r="C147" s="164"/>
      <c r="D147" s="164"/>
      <c r="E147" s="164"/>
      <c r="G147" s="163"/>
      <c r="H147" s="163"/>
      <c r="I147" s="163"/>
      <c r="J147" s="163"/>
      <c r="K147" s="163"/>
      <c r="L147" s="163"/>
      <c r="M147" s="163"/>
    </row>
    <row r="148" spans="1:13" s="115" customFormat="1" ht="12.75" x14ac:dyDescent="0.2">
      <c r="A148" s="163"/>
      <c r="B148" s="164"/>
      <c r="C148" s="164"/>
      <c r="D148" s="164"/>
      <c r="E148" s="164"/>
      <c r="G148" s="163"/>
      <c r="H148" s="163"/>
      <c r="I148" s="163"/>
      <c r="J148" s="163"/>
      <c r="K148" s="163"/>
      <c r="L148" s="163"/>
      <c r="M148" s="163"/>
    </row>
    <row r="149" spans="1:13" ht="9" customHeight="1" x14ac:dyDescent="0.2">
      <c r="A149" s="163"/>
      <c r="B149" s="164"/>
      <c r="C149" s="164"/>
      <c r="D149" s="164"/>
      <c r="E149" s="164"/>
      <c r="G149" s="163"/>
      <c r="H149" s="163"/>
      <c r="I149" s="163"/>
      <c r="J149" s="163"/>
      <c r="K149" s="163"/>
      <c r="L149" s="163"/>
      <c r="M149" s="163"/>
    </row>
    <row r="150" spans="1:13" ht="9" customHeight="1" x14ac:dyDescent="0.2">
      <c r="A150" s="163"/>
      <c r="B150" s="164"/>
      <c r="C150" s="164"/>
      <c r="D150" s="164"/>
      <c r="E150" s="164"/>
      <c r="G150" s="163"/>
      <c r="H150" s="163"/>
      <c r="I150" s="163"/>
      <c r="J150" s="163"/>
      <c r="K150" s="163"/>
      <c r="L150" s="163"/>
      <c r="M150" s="163"/>
    </row>
    <row r="151" spans="1:13" ht="12.75" customHeight="1" x14ac:dyDescent="0.2">
      <c r="A151" s="163"/>
      <c r="B151" s="164"/>
      <c r="C151" s="164"/>
      <c r="D151" s="164"/>
      <c r="E151" s="164"/>
      <c r="G151" s="163"/>
      <c r="H151" s="163"/>
      <c r="I151" s="163"/>
      <c r="J151" s="163"/>
      <c r="K151" s="163"/>
      <c r="L151" s="163"/>
      <c r="M151" s="163"/>
    </row>
    <row r="152" spans="1:13" ht="12.75" customHeight="1" x14ac:dyDescent="0.2">
      <c r="A152" s="163"/>
      <c r="B152" s="164"/>
      <c r="C152" s="164"/>
      <c r="D152" s="164"/>
      <c r="E152" s="164"/>
      <c r="G152" s="163"/>
      <c r="H152" s="163"/>
      <c r="I152" s="163"/>
      <c r="J152" s="163"/>
      <c r="K152" s="163"/>
      <c r="L152" s="163"/>
      <c r="M152" s="163"/>
    </row>
    <row r="153" spans="1:13" ht="12.75" customHeight="1" x14ac:dyDescent="0.2">
      <c r="A153" s="163"/>
      <c r="B153" s="164"/>
      <c r="C153" s="164"/>
      <c r="D153" s="164"/>
      <c r="E153" s="164"/>
      <c r="G153" s="163"/>
      <c r="H153" s="163"/>
      <c r="I153" s="163"/>
      <c r="J153" s="163"/>
      <c r="K153" s="163"/>
      <c r="L153" s="163"/>
      <c r="M153" s="163"/>
    </row>
    <row r="154" spans="1:13" ht="12.75" customHeight="1" x14ac:dyDescent="0.2">
      <c r="A154" s="163"/>
      <c r="B154" s="164"/>
      <c r="C154" s="164"/>
      <c r="D154" s="164"/>
      <c r="E154" s="164"/>
      <c r="G154" s="163"/>
      <c r="H154" s="163"/>
      <c r="I154" s="163"/>
      <c r="J154" s="163"/>
      <c r="K154" s="163"/>
      <c r="L154" s="163"/>
      <c r="M154" s="163"/>
    </row>
    <row r="155" spans="1:13" ht="12.75" customHeight="1" x14ac:dyDescent="0.2">
      <c r="A155" s="163"/>
      <c r="B155" s="164"/>
      <c r="C155" s="164"/>
      <c r="D155" s="164"/>
      <c r="E155" s="164"/>
      <c r="G155" s="163"/>
      <c r="H155" s="163"/>
      <c r="I155" s="163"/>
      <c r="J155" s="163"/>
      <c r="K155" s="163"/>
      <c r="L155" s="163"/>
      <c r="M155" s="163"/>
    </row>
    <row r="156" spans="1:13" ht="9" customHeight="1" x14ac:dyDescent="0.2">
      <c r="A156" s="163"/>
      <c r="B156" s="164"/>
      <c r="C156" s="164"/>
      <c r="D156" s="164"/>
      <c r="E156" s="164"/>
      <c r="G156" s="163"/>
      <c r="H156" s="163"/>
      <c r="I156" s="163"/>
      <c r="J156" s="163"/>
      <c r="K156" s="163"/>
      <c r="L156" s="163"/>
      <c r="M156" s="163"/>
    </row>
    <row r="157" spans="1:13" ht="9" customHeight="1" x14ac:dyDescent="0.2">
      <c r="A157" s="163"/>
      <c r="B157" s="164"/>
      <c r="C157" s="164"/>
      <c r="D157" s="164"/>
      <c r="E157" s="164"/>
      <c r="G157" s="163"/>
      <c r="H157" s="163"/>
      <c r="I157" s="163"/>
      <c r="J157" s="163"/>
      <c r="K157" s="163"/>
      <c r="L157" s="163"/>
      <c r="M157" s="163"/>
    </row>
    <row r="158" spans="1:13" s="115" customFormat="1" ht="12.75" x14ac:dyDescent="0.2">
      <c r="A158" s="163"/>
      <c r="B158" s="164"/>
      <c r="C158" s="164"/>
      <c r="D158" s="164"/>
      <c r="E158" s="164"/>
      <c r="G158" s="163"/>
      <c r="H158" s="163"/>
      <c r="I158" s="163"/>
      <c r="J158" s="163"/>
      <c r="K158" s="163"/>
      <c r="L158" s="163"/>
      <c r="M158" s="163"/>
    </row>
    <row r="159" spans="1:13" ht="9" customHeight="1" x14ac:dyDescent="0.2">
      <c r="A159" s="163"/>
      <c r="B159" s="164"/>
      <c r="C159" s="164"/>
      <c r="D159" s="164"/>
      <c r="E159" s="164"/>
      <c r="G159" s="163"/>
      <c r="H159" s="163"/>
      <c r="I159" s="163"/>
      <c r="J159" s="163"/>
      <c r="K159" s="163"/>
      <c r="L159" s="163"/>
      <c r="M159" s="163"/>
    </row>
    <row r="160" spans="1:13" ht="12.75" customHeight="1" x14ac:dyDescent="0.2">
      <c r="A160" s="163"/>
      <c r="B160" s="164"/>
      <c r="C160" s="164"/>
      <c r="D160" s="164"/>
      <c r="E160" s="164"/>
      <c r="G160" s="163"/>
      <c r="H160" s="163"/>
      <c r="I160" s="163"/>
      <c r="J160" s="163"/>
      <c r="K160" s="163"/>
      <c r="L160" s="163"/>
      <c r="M160" s="163"/>
    </row>
    <row r="161" spans="1:13" ht="12.75" x14ac:dyDescent="0.2">
      <c r="A161" s="163"/>
      <c r="B161" s="164"/>
      <c r="C161" s="164"/>
      <c r="D161" s="164"/>
      <c r="E161" s="164"/>
      <c r="G161" s="163"/>
      <c r="H161" s="163"/>
      <c r="I161" s="163"/>
      <c r="J161" s="163"/>
      <c r="K161" s="163"/>
      <c r="L161" s="163"/>
      <c r="M161" s="163"/>
    </row>
    <row r="162" spans="1:13" ht="9" customHeight="1" x14ac:dyDescent="0.2">
      <c r="A162" s="163"/>
      <c r="B162" s="164"/>
      <c r="C162" s="164"/>
      <c r="D162" s="164"/>
      <c r="E162" s="164"/>
      <c r="G162" s="163"/>
      <c r="H162" s="163"/>
      <c r="I162" s="163"/>
      <c r="J162" s="163"/>
      <c r="K162" s="163"/>
      <c r="L162" s="163"/>
      <c r="M162" s="163"/>
    </row>
    <row r="163" spans="1:13" ht="12.75" customHeight="1" x14ac:dyDescent="0.2">
      <c r="A163" s="163"/>
      <c r="B163" s="164"/>
      <c r="C163" s="164"/>
      <c r="D163" s="164"/>
      <c r="E163" s="164"/>
      <c r="G163" s="163"/>
      <c r="H163" s="163"/>
      <c r="I163" s="163"/>
      <c r="J163" s="163"/>
      <c r="K163" s="163"/>
      <c r="L163" s="163"/>
      <c r="M163" s="163"/>
    </row>
    <row r="164" spans="1:13" ht="12.75" customHeight="1" x14ac:dyDescent="0.2">
      <c r="A164" s="163"/>
      <c r="B164" s="164"/>
      <c r="C164" s="164"/>
      <c r="D164" s="164"/>
      <c r="E164" s="164"/>
      <c r="G164" s="163"/>
      <c r="H164" s="163"/>
      <c r="I164" s="163"/>
      <c r="J164" s="163"/>
      <c r="K164" s="163"/>
      <c r="L164" s="163"/>
      <c r="M164" s="163"/>
    </row>
    <row r="165" spans="1:13" ht="12.75" customHeight="1" x14ac:dyDescent="0.2">
      <c r="A165" s="163"/>
      <c r="B165" s="164"/>
      <c r="C165" s="164"/>
      <c r="D165" s="164"/>
      <c r="E165" s="164"/>
      <c r="G165" s="163"/>
      <c r="H165" s="163"/>
      <c r="I165" s="163"/>
      <c r="J165" s="163"/>
      <c r="K165" s="163"/>
      <c r="L165" s="163"/>
      <c r="M165" s="163"/>
    </row>
    <row r="166" spans="1:13" s="115" customFormat="1" ht="9" customHeight="1" x14ac:dyDescent="0.2">
      <c r="A166" s="163"/>
      <c r="B166" s="164"/>
      <c r="C166" s="164"/>
      <c r="D166" s="164"/>
      <c r="E166" s="164"/>
      <c r="G166" s="163"/>
      <c r="H166" s="163"/>
      <c r="I166" s="163"/>
      <c r="J166" s="163"/>
      <c r="K166" s="163"/>
      <c r="L166" s="163"/>
      <c r="M166" s="163"/>
    </row>
    <row r="167" spans="1:13" ht="9" customHeight="1" x14ac:dyDescent="0.2">
      <c r="A167" s="163"/>
      <c r="B167" s="164"/>
      <c r="C167" s="164"/>
      <c r="D167" s="164"/>
      <c r="E167" s="164"/>
      <c r="G167" s="163"/>
      <c r="H167" s="163"/>
      <c r="I167" s="163"/>
      <c r="J167" s="163"/>
      <c r="K167" s="163"/>
      <c r="L167" s="163"/>
      <c r="M167" s="163"/>
    </row>
    <row r="168" spans="1:13" ht="12.75" customHeight="1" x14ac:dyDescent="0.2">
      <c r="A168" s="163"/>
      <c r="B168" s="164"/>
      <c r="C168" s="164"/>
      <c r="D168" s="164"/>
      <c r="E168" s="164"/>
      <c r="G168" s="163"/>
      <c r="H168" s="163"/>
      <c r="I168" s="163"/>
      <c r="J168" s="163"/>
      <c r="K168" s="163"/>
      <c r="L168" s="163"/>
      <c r="M168" s="163"/>
    </row>
    <row r="169" spans="1:13" ht="12.75" x14ac:dyDescent="0.2">
      <c r="A169" s="163"/>
      <c r="B169" s="164"/>
      <c r="C169" s="164"/>
      <c r="D169" s="164"/>
      <c r="E169" s="164"/>
      <c r="G169" s="163"/>
      <c r="H169" s="163"/>
      <c r="I169" s="163"/>
      <c r="J169" s="163"/>
      <c r="K169" s="163"/>
      <c r="L169" s="163"/>
      <c r="M169" s="163"/>
    </row>
    <row r="170" spans="1:13" ht="12.75" x14ac:dyDescent="0.2">
      <c r="A170" s="163"/>
      <c r="B170" s="164"/>
      <c r="C170" s="164"/>
      <c r="D170" s="164"/>
      <c r="E170" s="164"/>
      <c r="G170" s="163"/>
      <c r="H170" s="163"/>
      <c r="I170" s="163"/>
      <c r="J170" s="163"/>
      <c r="K170" s="163"/>
      <c r="L170" s="163"/>
      <c r="M170" s="163"/>
    </row>
    <row r="171" spans="1:13" ht="12.75" x14ac:dyDescent="0.2">
      <c r="A171" s="163"/>
      <c r="B171" s="163"/>
      <c r="C171" s="163"/>
      <c r="D171" s="163"/>
      <c r="E171" s="163"/>
      <c r="G171" s="163"/>
      <c r="H171" s="163"/>
      <c r="I171" s="163"/>
      <c r="J171" s="163"/>
      <c r="K171" s="163"/>
      <c r="L171" s="163"/>
      <c r="M171" s="163"/>
    </row>
    <row r="172" spans="1:13" ht="12.75" x14ac:dyDescent="0.2">
      <c r="A172" s="163"/>
      <c r="B172" s="163"/>
      <c r="C172" s="163"/>
      <c r="D172" s="163"/>
      <c r="E172" s="163"/>
      <c r="G172" s="163"/>
      <c r="H172" s="163"/>
      <c r="I172" s="163"/>
      <c r="J172" s="163"/>
      <c r="K172" s="163"/>
      <c r="L172" s="163"/>
      <c r="M172" s="163"/>
    </row>
    <row r="173" spans="1:13" ht="9" customHeight="1" x14ac:dyDescent="0.2">
      <c r="A173" s="163"/>
      <c r="B173" s="163"/>
      <c r="C173" s="163"/>
      <c r="D173" s="163"/>
      <c r="E173" s="163"/>
      <c r="G173" s="163"/>
      <c r="H173" s="163"/>
      <c r="I173" s="163"/>
      <c r="J173" s="163"/>
      <c r="K173" s="163"/>
      <c r="L173" s="163"/>
      <c r="M173" s="163"/>
    </row>
    <row r="174" spans="1:13" ht="9" customHeight="1" x14ac:dyDescent="0.2">
      <c r="A174" s="163"/>
      <c r="B174" s="163"/>
      <c r="C174" s="163"/>
      <c r="D174" s="163"/>
      <c r="E174" s="163"/>
      <c r="G174" s="163"/>
      <c r="H174" s="163"/>
      <c r="I174" s="163"/>
      <c r="J174" s="163"/>
      <c r="K174" s="163"/>
      <c r="L174" s="163"/>
      <c r="M174" s="163"/>
    </row>
    <row r="175" spans="1:13" s="115" customFormat="1" ht="12.75" x14ac:dyDescent="0.2">
      <c r="A175" s="163"/>
      <c r="B175" s="163"/>
      <c r="C175" s="163"/>
      <c r="D175" s="163"/>
      <c r="E175" s="163"/>
      <c r="G175" s="163"/>
      <c r="H175" s="163"/>
      <c r="I175" s="163"/>
      <c r="J175" s="163"/>
      <c r="K175" s="163"/>
      <c r="L175" s="163"/>
      <c r="M175" s="163"/>
    </row>
    <row r="176" spans="1:13" ht="9" customHeight="1" x14ac:dyDescent="0.2">
      <c r="A176" s="163"/>
      <c r="B176" s="163"/>
      <c r="C176" s="163"/>
      <c r="D176" s="163"/>
      <c r="E176" s="163"/>
      <c r="G176" s="163"/>
      <c r="H176" s="163"/>
      <c r="I176" s="163"/>
      <c r="J176" s="163"/>
      <c r="K176" s="163"/>
      <c r="L176" s="163"/>
      <c r="M176" s="163"/>
    </row>
    <row r="177" spans="1:13" ht="12.75" customHeight="1" x14ac:dyDescent="0.2">
      <c r="A177" s="163"/>
      <c r="B177" s="163"/>
      <c r="C177" s="163"/>
      <c r="D177" s="163"/>
      <c r="E177" s="163"/>
      <c r="G177" s="163"/>
      <c r="H177" s="163"/>
      <c r="I177" s="163"/>
      <c r="J177" s="163"/>
      <c r="K177" s="163"/>
      <c r="L177" s="163"/>
      <c r="M177" s="163"/>
    </row>
    <row r="178" spans="1:13" ht="12.75" x14ac:dyDescent="0.2">
      <c r="A178" s="163"/>
      <c r="B178" s="163"/>
      <c r="C178" s="163"/>
      <c r="D178" s="163"/>
      <c r="E178" s="163"/>
      <c r="G178" s="163"/>
      <c r="H178" s="163"/>
      <c r="I178" s="163"/>
      <c r="J178" s="163"/>
      <c r="K178" s="163"/>
      <c r="L178" s="163"/>
      <c r="M178" s="163"/>
    </row>
    <row r="179" spans="1:13" ht="9" customHeight="1" x14ac:dyDescent="0.2">
      <c r="A179" s="163"/>
      <c r="B179" s="163"/>
      <c r="C179" s="163"/>
      <c r="D179" s="163"/>
      <c r="E179" s="163"/>
      <c r="G179" s="163"/>
      <c r="H179" s="163"/>
      <c r="I179" s="163"/>
      <c r="J179" s="163"/>
      <c r="K179" s="163"/>
      <c r="L179" s="163"/>
      <c r="M179" s="163"/>
    </row>
    <row r="180" spans="1:13" ht="12.75" x14ac:dyDescent="0.2">
      <c r="A180" s="163"/>
      <c r="B180" s="163"/>
      <c r="C180" s="163"/>
      <c r="D180" s="163"/>
      <c r="E180" s="163"/>
      <c r="G180" s="163"/>
      <c r="H180" s="163"/>
      <c r="I180" s="163"/>
      <c r="J180" s="163"/>
      <c r="K180" s="163"/>
      <c r="L180" s="163"/>
      <c r="M180" s="163"/>
    </row>
    <row r="181" spans="1:13" ht="12.75" x14ac:dyDescent="0.2">
      <c r="A181" s="163"/>
      <c r="B181" s="163"/>
      <c r="C181" s="163"/>
      <c r="D181" s="163"/>
      <c r="E181" s="163"/>
      <c r="G181" s="163"/>
      <c r="H181" s="163"/>
      <c r="I181" s="163"/>
      <c r="J181" s="163"/>
      <c r="K181" s="163"/>
      <c r="L181" s="163"/>
      <c r="M181" s="163"/>
    </row>
    <row r="182" spans="1:13" ht="12.75" x14ac:dyDescent="0.2">
      <c r="A182" s="163"/>
      <c r="B182" s="163"/>
      <c r="C182" s="163"/>
      <c r="D182" s="163"/>
      <c r="E182" s="163"/>
      <c r="G182" s="163"/>
      <c r="H182" s="163"/>
      <c r="I182" s="163"/>
      <c r="J182" s="163"/>
      <c r="K182" s="163"/>
      <c r="L182" s="163"/>
      <c r="M182" s="163"/>
    </row>
    <row r="183" spans="1:13" ht="9" customHeight="1" x14ac:dyDescent="0.2">
      <c r="A183" s="163"/>
      <c r="B183" s="163"/>
      <c r="C183" s="163"/>
      <c r="D183" s="163"/>
      <c r="E183" s="163"/>
      <c r="G183" s="163"/>
      <c r="H183" s="163"/>
      <c r="I183" s="163"/>
      <c r="J183" s="163"/>
      <c r="K183" s="163"/>
      <c r="L183" s="163"/>
      <c r="M183" s="163"/>
    </row>
    <row r="184" spans="1:13" ht="9" customHeight="1" x14ac:dyDescent="0.2">
      <c r="A184" s="163"/>
      <c r="B184" s="163"/>
      <c r="C184" s="163"/>
      <c r="D184" s="163"/>
      <c r="E184" s="163"/>
      <c r="G184" s="163"/>
      <c r="H184" s="163"/>
      <c r="I184" s="163"/>
      <c r="J184" s="163"/>
      <c r="K184" s="163"/>
      <c r="L184" s="163"/>
      <c r="M184" s="163"/>
    </row>
    <row r="185" spans="1:13" ht="12.75" x14ac:dyDescent="0.2">
      <c r="A185" s="163"/>
      <c r="B185" s="163"/>
      <c r="C185" s="163"/>
      <c r="D185" s="163"/>
      <c r="E185" s="163"/>
      <c r="G185" s="163"/>
      <c r="H185" s="163"/>
      <c r="I185" s="163"/>
      <c r="J185" s="163"/>
      <c r="K185" s="163"/>
      <c r="L185" s="163"/>
      <c r="M185" s="163"/>
    </row>
    <row r="186" spans="1:13" ht="9" customHeight="1" x14ac:dyDescent="0.2">
      <c r="A186" s="163"/>
      <c r="B186" s="163"/>
      <c r="C186" s="163"/>
      <c r="D186" s="163"/>
      <c r="E186" s="163"/>
      <c r="G186" s="163"/>
      <c r="H186" s="163"/>
      <c r="I186" s="163"/>
      <c r="J186" s="163"/>
      <c r="K186" s="163"/>
      <c r="L186" s="163"/>
      <c r="M186" s="163"/>
    </row>
    <row r="187" spans="1:13" ht="12.75" x14ac:dyDescent="0.2">
      <c r="A187" s="163"/>
      <c r="B187" s="163"/>
      <c r="C187" s="163"/>
      <c r="D187" s="163"/>
      <c r="E187" s="163"/>
      <c r="G187" s="163"/>
      <c r="H187" s="163"/>
      <c r="I187" s="163"/>
      <c r="J187" s="163"/>
      <c r="K187" s="163"/>
      <c r="L187" s="163"/>
      <c r="M187" s="163"/>
    </row>
    <row r="188" spans="1:13" ht="9" customHeight="1" x14ac:dyDescent="0.2">
      <c r="A188" s="163"/>
      <c r="B188" s="163"/>
      <c r="C188" s="163"/>
      <c r="D188" s="163"/>
      <c r="E188" s="163"/>
      <c r="G188" s="163"/>
      <c r="H188" s="163"/>
      <c r="I188" s="163"/>
      <c r="J188" s="163"/>
      <c r="K188" s="163"/>
      <c r="L188" s="163"/>
      <c r="M188" s="163"/>
    </row>
    <row r="189" spans="1:13" ht="12.75" customHeight="1" x14ac:dyDescent="0.2">
      <c r="A189" s="163"/>
      <c r="B189" s="163"/>
      <c r="C189" s="163"/>
      <c r="D189" s="163"/>
      <c r="E189" s="163"/>
      <c r="G189" s="163"/>
      <c r="H189" s="163"/>
      <c r="I189" s="163"/>
      <c r="J189" s="163"/>
      <c r="K189" s="163"/>
      <c r="L189" s="163"/>
      <c r="M189" s="163"/>
    </row>
    <row r="190" spans="1:13" ht="12.75" customHeight="1" x14ac:dyDescent="0.2">
      <c r="A190" s="163"/>
      <c r="B190" s="163"/>
      <c r="C190" s="163"/>
      <c r="D190" s="163"/>
      <c r="E190" s="163"/>
      <c r="G190" s="163"/>
      <c r="H190" s="163"/>
      <c r="I190" s="163"/>
      <c r="J190" s="163"/>
      <c r="K190" s="163"/>
      <c r="L190" s="163"/>
      <c r="M190" s="163"/>
    </row>
    <row r="191" spans="1:13" ht="9" customHeight="1" x14ac:dyDescent="0.2">
      <c r="A191" s="163"/>
      <c r="B191" s="163"/>
      <c r="C191" s="163"/>
      <c r="D191" s="163"/>
      <c r="E191" s="163"/>
      <c r="G191" s="163"/>
      <c r="H191" s="163"/>
      <c r="I191" s="163"/>
      <c r="J191" s="163"/>
      <c r="K191" s="163"/>
      <c r="L191" s="163"/>
      <c r="M191" s="163"/>
    </row>
    <row r="192" spans="1:13" ht="12.75" x14ac:dyDescent="0.2">
      <c r="A192" s="163"/>
      <c r="B192" s="163"/>
      <c r="C192" s="163"/>
      <c r="D192" s="163"/>
      <c r="E192" s="163"/>
      <c r="G192" s="163"/>
      <c r="H192" s="163"/>
      <c r="I192" s="163"/>
      <c r="J192" s="163"/>
      <c r="K192" s="163"/>
      <c r="L192" s="163"/>
      <c r="M192" s="163"/>
    </row>
    <row r="193" spans="1:13" ht="12.75" x14ac:dyDescent="0.2">
      <c r="A193" s="163"/>
      <c r="B193" s="163"/>
      <c r="C193" s="163"/>
      <c r="D193" s="163"/>
      <c r="E193" s="163"/>
      <c r="G193" s="163"/>
      <c r="H193" s="163"/>
      <c r="I193" s="163"/>
      <c r="J193" s="163"/>
      <c r="K193" s="163"/>
      <c r="L193" s="163"/>
      <c r="M193" s="163"/>
    </row>
    <row r="194" spans="1:13" ht="12.75" customHeight="1" x14ac:dyDescent="0.2">
      <c r="A194" s="163"/>
      <c r="B194" s="163"/>
      <c r="C194" s="163"/>
      <c r="D194" s="163"/>
      <c r="E194" s="163"/>
      <c r="G194" s="163"/>
      <c r="H194" s="163"/>
      <c r="I194" s="163"/>
      <c r="J194" s="163"/>
      <c r="K194" s="163"/>
      <c r="L194" s="163"/>
      <c r="M194" s="163"/>
    </row>
    <row r="195" spans="1:13" ht="9" customHeight="1" x14ac:dyDescent="0.2">
      <c r="A195" s="163"/>
      <c r="B195" s="163"/>
      <c r="C195" s="163"/>
      <c r="D195" s="163"/>
      <c r="E195" s="163"/>
      <c r="G195" s="163"/>
      <c r="H195" s="163"/>
      <c r="I195" s="163"/>
      <c r="J195" s="163"/>
      <c r="K195" s="163"/>
      <c r="L195" s="163"/>
      <c r="M195" s="163"/>
    </row>
    <row r="196" spans="1:13" s="115" customFormat="1" ht="9" customHeight="1" x14ac:dyDescent="0.2">
      <c r="A196" s="163"/>
      <c r="B196" s="163"/>
      <c r="C196" s="163"/>
      <c r="D196" s="163"/>
      <c r="E196" s="163"/>
      <c r="G196" s="163"/>
      <c r="H196" s="163"/>
      <c r="I196" s="163"/>
      <c r="J196" s="163"/>
      <c r="K196" s="163"/>
      <c r="L196" s="163"/>
      <c r="M196" s="163"/>
    </row>
    <row r="197" spans="1:13" ht="12.75" customHeight="1" x14ac:dyDescent="0.2">
      <c r="A197" s="163"/>
      <c r="B197" s="163"/>
      <c r="C197" s="163"/>
      <c r="D197" s="163"/>
      <c r="E197" s="163"/>
      <c r="G197" s="163"/>
      <c r="H197" s="163"/>
      <c r="I197" s="163"/>
      <c r="J197" s="163"/>
      <c r="K197" s="163"/>
      <c r="L197" s="163"/>
      <c r="M197" s="163"/>
    </row>
    <row r="198" spans="1:13" ht="9" customHeight="1" x14ac:dyDescent="0.2">
      <c r="A198" s="163"/>
      <c r="B198" s="163"/>
      <c r="C198" s="163"/>
      <c r="D198" s="163"/>
      <c r="E198" s="163"/>
      <c r="G198" s="163"/>
      <c r="H198" s="163"/>
      <c r="I198" s="163"/>
      <c r="J198" s="163"/>
      <c r="K198" s="163"/>
      <c r="L198" s="163"/>
      <c r="M198" s="163"/>
    </row>
    <row r="199" spans="1:13" ht="12.75" x14ac:dyDescent="0.2">
      <c r="A199" s="163"/>
      <c r="B199" s="163"/>
      <c r="C199" s="163"/>
      <c r="D199" s="163"/>
      <c r="E199" s="163"/>
      <c r="G199" s="163"/>
      <c r="H199" s="163"/>
      <c r="I199" s="163"/>
      <c r="J199" s="163"/>
      <c r="K199" s="163"/>
      <c r="L199" s="163"/>
      <c r="M199" s="163"/>
    </row>
    <row r="200" spans="1:13" ht="9" customHeight="1" x14ac:dyDescent="0.2">
      <c r="A200" s="163"/>
      <c r="B200" s="163"/>
      <c r="C200" s="163"/>
      <c r="D200" s="163"/>
      <c r="E200" s="163"/>
      <c r="G200" s="163"/>
      <c r="H200" s="163"/>
      <c r="I200" s="163"/>
      <c r="J200" s="163"/>
      <c r="K200" s="163"/>
      <c r="L200" s="163"/>
      <c r="M200" s="163"/>
    </row>
    <row r="201" spans="1:13" ht="12.75" x14ac:dyDescent="0.2">
      <c r="A201" s="163"/>
      <c r="B201" s="163"/>
      <c r="C201" s="163"/>
      <c r="D201" s="163"/>
      <c r="E201" s="163"/>
      <c r="G201" s="163"/>
      <c r="H201" s="163"/>
      <c r="I201" s="163"/>
      <c r="J201" s="163"/>
      <c r="K201" s="163"/>
      <c r="L201" s="163"/>
      <c r="M201" s="163"/>
    </row>
    <row r="202" spans="1:13" ht="6.95" customHeight="1" x14ac:dyDescent="0.2">
      <c r="A202" s="163"/>
      <c r="B202" s="163"/>
      <c r="C202" s="163"/>
      <c r="D202" s="163"/>
      <c r="E202" s="163"/>
      <c r="G202" s="163"/>
      <c r="H202" s="163"/>
      <c r="I202" s="163"/>
      <c r="J202" s="163"/>
      <c r="K202" s="163"/>
      <c r="L202" s="163"/>
      <c r="M202" s="163"/>
    </row>
    <row r="203" spans="1:13" ht="12.75" customHeight="1" x14ac:dyDescent="0.2">
      <c r="A203" s="163"/>
      <c r="B203" s="163"/>
      <c r="C203" s="163"/>
      <c r="D203" s="163"/>
      <c r="E203" s="163"/>
      <c r="G203" s="163"/>
      <c r="H203" s="163"/>
      <c r="I203" s="163"/>
      <c r="J203" s="163"/>
      <c r="K203" s="163"/>
      <c r="L203" s="163"/>
      <c r="M203" s="163"/>
    </row>
    <row r="204" spans="1:13" ht="12.75" customHeight="1" x14ac:dyDescent="0.2">
      <c r="A204" s="163"/>
      <c r="B204" s="163"/>
      <c r="C204" s="163"/>
      <c r="D204" s="163"/>
      <c r="E204" s="163"/>
      <c r="G204" s="163"/>
      <c r="H204" s="163"/>
      <c r="I204" s="163"/>
      <c r="J204" s="163"/>
      <c r="K204" s="163"/>
      <c r="L204" s="163"/>
      <c r="M204" s="163"/>
    </row>
    <row r="205" spans="1:13" s="115" customFormat="1" ht="12.75" x14ac:dyDescent="0.2">
      <c r="A205" s="163"/>
      <c r="B205" s="163"/>
      <c r="C205" s="163"/>
      <c r="D205" s="163"/>
      <c r="E205" s="163"/>
      <c r="G205" s="163"/>
      <c r="H205" s="163"/>
      <c r="I205" s="163"/>
      <c r="J205" s="163"/>
      <c r="K205" s="163"/>
      <c r="L205" s="163"/>
      <c r="M205" s="163"/>
    </row>
    <row r="206" spans="1:13" ht="5.0999999999999996" customHeight="1" x14ac:dyDescent="0.2">
      <c r="A206" s="163"/>
      <c r="B206" s="163"/>
      <c r="C206" s="163"/>
      <c r="D206" s="163"/>
      <c r="E206" s="163"/>
      <c r="G206" s="163"/>
      <c r="H206" s="163"/>
      <c r="I206" s="163"/>
      <c r="J206" s="163"/>
      <c r="K206" s="163"/>
      <c r="L206" s="163"/>
      <c r="M206" s="163"/>
    </row>
    <row r="207" spans="1:13" ht="6.95" customHeight="1" x14ac:dyDescent="0.2">
      <c r="A207" s="163"/>
      <c r="B207" s="163"/>
      <c r="C207" s="163"/>
      <c r="D207" s="163"/>
      <c r="E207" s="163"/>
      <c r="G207" s="163"/>
      <c r="H207" s="163"/>
      <c r="I207" s="163"/>
      <c r="J207" s="163"/>
      <c r="K207" s="163"/>
      <c r="L207" s="163"/>
      <c r="M207" s="163"/>
    </row>
    <row r="208" spans="1:13" ht="6.95" customHeight="1" x14ac:dyDescent="0.2">
      <c r="A208" s="163"/>
      <c r="B208" s="163"/>
      <c r="C208" s="163"/>
      <c r="D208" s="163"/>
      <c r="E208" s="163"/>
      <c r="G208" s="163"/>
      <c r="H208" s="163"/>
      <c r="I208" s="163"/>
      <c r="J208" s="163"/>
      <c r="K208" s="163"/>
      <c r="L208" s="163"/>
      <c r="M208" s="163"/>
    </row>
    <row r="209" spans="1:13" ht="5.0999999999999996" customHeight="1" x14ac:dyDescent="0.2">
      <c r="A209" s="163"/>
      <c r="B209" s="163"/>
      <c r="C209" s="163"/>
      <c r="D209" s="163"/>
      <c r="E209" s="163"/>
      <c r="G209" s="163"/>
      <c r="H209" s="163"/>
      <c r="I209" s="163"/>
      <c r="J209" s="163"/>
      <c r="K209" s="163"/>
      <c r="L209" s="163"/>
      <c r="M209" s="163"/>
    </row>
    <row r="210" spans="1:13" s="115" customFormat="1" ht="12.75" x14ac:dyDescent="0.2">
      <c r="A210" s="163"/>
      <c r="B210" s="163"/>
      <c r="C210" s="163"/>
      <c r="D210" s="163"/>
      <c r="E210" s="163"/>
      <c r="G210" s="163"/>
      <c r="H210" s="163"/>
      <c r="I210" s="163"/>
      <c r="J210" s="163"/>
      <c r="K210" s="163"/>
      <c r="L210" s="163"/>
      <c r="M210" s="163"/>
    </row>
    <row r="211" spans="1:13" ht="5.0999999999999996" customHeight="1" x14ac:dyDescent="0.2">
      <c r="A211" s="163"/>
      <c r="B211" s="163"/>
      <c r="C211" s="163"/>
      <c r="D211" s="163"/>
      <c r="E211" s="163"/>
      <c r="G211" s="163"/>
      <c r="H211" s="163"/>
      <c r="I211" s="163"/>
      <c r="J211" s="163"/>
      <c r="K211" s="163"/>
      <c r="L211" s="163"/>
      <c r="M211" s="163"/>
    </row>
    <row r="212" spans="1:13" ht="6.95" customHeight="1" x14ac:dyDescent="0.2">
      <c r="A212" s="163"/>
      <c r="B212" s="163"/>
      <c r="C212" s="163"/>
      <c r="D212" s="163"/>
      <c r="E212" s="163"/>
      <c r="G212" s="163"/>
      <c r="H212" s="163"/>
      <c r="I212" s="163"/>
      <c r="J212" s="163"/>
      <c r="K212" s="163"/>
      <c r="L212" s="163"/>
      <c r="M212" s="163"/>
    </row>
    <row r="213" spans="1:13" ht="12.75" x14ac:dyDescent="0.2">
      <c r="A213" s="163"/>
      <c r="B213" s="163"/>
      <c r="C213" s="163"/>
      <c r="D213" s="163"/>
      <c r="E213" s="163"/>
      <c r="G213" s="163"/>
      <c r="H213" s="163"/>
      <c r="I213" s="163"/>
      <c r="J213" s="163"/>
      <c r="K213" s="163"/>
      <c r="L213" s="163"/>
      <c r="M213" s="163"/>
    </row>
    <row r="214" spans="1:13" ht="12.75" x14ac:dyDescent="0.2">
      <c r="A214" s="163"/>
      <c r="B214" s="163"/>
      <c r="C214" s="163"/>
      <c r="D214" s="163"/>
      <c r="E214" s="163"/>
      <c r="G214" s="163"/>
      <c r="H214" s="163"/>
      <c r="I214" s="163"/>
      <c r="J214" s="163"/>
      <c r="K214" s="163"/>
      <c r="L214" s="163"/>
      <c r="M214" s="163"/>
    </row>
    <row r="215" spans="1:13" ht="6.95" customHeight="1" x14ac:dyDescent="0.2">
      <c r="A215" s="163"/>
      <c r="B215" s="163"/>
      <c r="C215" s="163"/>
      <c r="D215" s="163"/>
      <c r="E215" s="163"/>
      <c r="G215" s="163"/>
      <c r="H215" s="163"/>
      <c r="I215" s="163"/>
      <c r="J215" s="163"/>
      <c r="K215" s="163"/>
      <c r="L215" s="163"/>
      <c r="M215" s="163"/>
    </row>
    <row r="216" spans="1:13" ht="5.0999999999999996" customHeight="1" x14ac:dyDescent="0.2">
      <c r="A216" s="163"/>
      <c r="B216" s="163"/>
      <c r="C216" s="163"/>
      <c r="D216" s="163"/>
      <c r="E216" s="163"/>
      <c r="G216" s="163"/>
      <c r="H216" s="163"/>
      <c r="I216" s="163"/>
      <c r="J216" s="163"/>
      <c r="K216" s="163"/>
      <c r="L216" s="163"/>
      <c r="M216" s="163"/>
    </row>
    <row r="217" spans="1:13" s="115" customFormat="1" ht="12.75" x14ac:dyDescent="0.2">
      <c r="A217" s="163"/>
      <c r="B217" s="163"/>
      <c r="C217" s="163"/>
      <c r="D217" s="163"/>
      <c r="E217" s="163"/>
      <c r="G217" s="163"/>
      <c r="H217" s="163"/>
      <c r="I217" s="163"/>
      <c r="J217" s="163"/>
      <c r="K217" s="163"/>
      <c r="L217" s="163"/>
      <c r="M217" s="163"/>
    </row>
    <row r="218" spans="1:13" ht="5.0999999999999996" customHeight="1" x14ac:dyDescent="0.2">
      <c r="A218" s="163"/>
      <c r="B218" s="163"/>
      <c r="C218" s="163"/>
      <c r="D218" s="163"/>
      <c r="E218" s="163"/>
      <c r="G218" s="163"/>
      <c r="H218" s="163"/>
      <c r="I218" s="163"/>
      <c r="J218" s="163"/>
      <c r="K218" s="163"/>
      <c r="L218" s="163"/>
      <c r="M218" s="163"/>
    </row>
    <row r="219" spans="1:13" ht="6.95" customHeight="1" x14ac:dyDescent="0.2">
      <c r="A219" s="163"/>
      <c r="B219" s="163"/>
      <c r="C219" s="163"/>
      <c r="D219" s="163"/>
      <c r="E219" s="163"/>
      <c r="G219" s="163"/>
      <c r="H219" s="163"/>
      <c r="I219" s="163"/>
      <c r="J219" s="163"/>
      <c r="K219" s="163"/>
      <c r="L219" s="163"/>
      <c r="M219" s="163"/>
    </row>
    <row r="220" spans="1:13" ht="12.75" x14ac:dyDescent="0.2">
      <c r="A220" s="163"/>
      <c r="B220" s="163"/>
      <c r="C220" s="163"/>
      <c r="D220" s="163"/>
      <c r="E220" s="163"/>
      <c r="G220" s="163"/>
      <c r="H220" s="163"/>
      <c r="I220" s="163"/>
      <c r="J220" s="163"/>
      <c r="K220" s="163"/>
      <c r="L220" s="163"/>
      <c r="M220" s="163"/>
    </row>
    <row r="221" spans="1:13" ht="12.75" x14ac:dyDescent="0.2">
      <c r="A221" s="163"/>
      <c r="B221" s="163"/>
      <c r="C221" s="163"/>
      <c r="D221" s="163"/>
      <c r="E221" s="163"/>
      <c r="G221" s="163"/>
      <c r="H221" s="163"/>
      <c r="I221" s="163"/>
      <c r="J221" s="163"/>
      <c r="K221" s="163"/>
      <c r="L221" s="163"/>
      <c r="M221" s="163"/>
    </row>
    <row r="222" spans="1:13" ht="12.75" x14ac:dyDescent="0.2">
      <c r="A222" s="163"/>
      <c r="B222" s="163"/>
      <c r="C222" s="163"/>
      <c r="D222" s="163"/>
      <c r="E222" s="163"/>
      <c r="G222" s="163"/>
      <c r="H222" s="163"/>
      <c r="I222" s="163"/>
      <c r="J222" s="163"/>
      <c r="K222" s="163"/>
      <c r="L222" s="163"/>
      <c r="M222" s="163"/>
    </row>
    <row r="223" spans="1:13" ht="12.75" x14ac:dyDescent="0.2">
      <c r="A223" s="163"/>
      <c r="B223" s="163"/>
      <c r="C223" s="163"/>
      <c r="D223" s="163"/>
      <c r="E223" s="163"/>
      <c r="G223" s="163"/>
      <c r="H223" s="163"/>
      <c r="I223" s="163"/>
      <c r="J223" s="163"/>
      <c r="K223" s="163"/>
      <c r="L223" s="163"/>
      <c r="M223" s="163"/>
    </row>
    <row r="224" spans="1:13" ht="12.75" x14ac:dyDescent="0.2">
      <c r="A224" s="163"/>
      <c r="B224" s="163"/>
      <c r="C224" s="163"/>
      <c r="D224" s="163"/>
      <c r="E224" s="163"/>
      <c r="G224" s="163"/>
      <c r="H224" s="163"/>
      <c r="I224" s="163"/>
      <c r="J224" s="163"/>
      <c r="K224" s="163"/>
      <c r="L224" s="163"/>
      <c r="M224" s="163"/>
    </row>
    <row r="225" spans="1:13" ht="12.75" x14ac:dyDescent="0.2">
      <c r="A225" s="163"/>
      <c r="B225" s="163"/>
      <c r="C225" s="163"/>
      <c r="D225" s="163"/>
      <c r="E225" s="163"/>
      <c r="G225" s="163"/>
      <c r="H225" s="163"/>
      <c r="I225" s="163"/>
      <c r="J225" s="163"/>
      <c r="K225" s="163"/>
      <c r="L225" s="163"/>
      <c r="M225" s="163"/>
    </row>
    <row r="226" spans="1:13" ht="12.75" x14ac:dyDescent="0.2">
      <c r="A226" s="163"/>
      <c r="B226" s="163"/>
      <c r="C226" s="163"/>
      <c r="D226" s="163"/>
      <c r="E226" s="163"/>
      <c r="G226" s="163"/>
      <c r="H226" s="163"/>
      <c r="I226" s="163"/>
      <c r="J226" s="163"/>
      <c r="K226" s="163"/>
      <c r="L226" s="163"/>
      <c r="M226" s="163"/>
    </row>
    <row r="227" spans="1:13" ht="6.95" customHeight="1" x14ac:dyDescent="0.2">
      <c r="A227" s="163"/>
      <c r="B227" s="163"/>
      <c r="C227" s="163"/>
      <c r="D227" s="163"/>
      <c r="E227" s="163"/>
      <c r="G227" s="163"/>
      <c r="H227" s="163"/>
      <c r="I227" s="163"/>
      <c r="J227" s="163"/>
      <c r="K227" s="163"/>
      <c r="L227" s="163"/>
      <c r="M227" s="163"/>
    </row>
    <row r="228" spans="1:13" ht="5.0999999999999996" customHeight="1" x14ac:dyDescent="0.2">
      <c r="A228" s="163"/>
      <c r="B228" s="163"/>
      <c r="C228" s="163"/>
      <c r="D228" s="163"/>
      <c r="E228" s="163"/>
      <c r="G228" s="163"/>
      <c r="H228" s="163"/>
      <c r="I228" s="163"/>
      <c r="J228" s="163"/>
      <c r="K228" s="163"/>
      <c r="L228" s="163"/>
      <c r="M228" s="163"/>
    </row>
    <row r="229" spans="1:13" s="115" customFormat="1" ht="12.75" x14ac:dyDescent="0.2">
      <c r="A229" s="163"/>
      <c r="B229" s="163"/>
      <c r="C229" s="163"/>
      <c r="D229" s="163"/>
      <c r="E229" s="163"/>
      <c r="G229" s="163"/>
      <c r="H229" s="163"/>
      <c r="I229" s="163"/>
      <c r="J229" s="163"/>
      <c r="K229" s="163"/>
      <c r="L229" s="163"/>
      <c r="M229" s="163"/>
    </row>
    <row r="230" spans="1:13" ht="5.0999999999999996" customHeight="1" x14ac:dyDescent="0.2">
      <c r="A230" s="163"/>
      <c r="B230" s="163"/>
      <c r="C230" s="163"/>
      <c r="D230" s="163"/>
      <c r="E230" s="163"/>
      <c r="G230" s="163"/>
      <c r="H230" s="163"/>
      <c r="I230" s="163"/>
      <c r="J230" s="163"/>
      <c r="K230" s="163"/>
      <c r="L230" s="163"/>
      <c r="M230" s="163"/>
    </row>
    <row r="231" spans="1:13" ht="6.95" customHeight="1" x14ac:dyDescent="0.2">
      <c r="A231" s="163"/>
      <c r="B231" s="163"/>
      <c r="C231" s="163"/>
      <c r="D231" s="163"/>
      <c r="E231" s="163"/>
      <c r="G231" s="163"/>
      <c r="H231" s="163"/>
      <c r="I231" s="163"/>
      <c r="J231" s="163"/>
      <c r="K231" s="163"/>
      <c r="L231" s="163"/>
      <c r="M231" s="163"/>
    </row>
    <row r="232" spans="1:13" ht="6.95" customHeight="1" x14ac:dyDescent="0.2">
      <c r="A232" s="163"/>
      <c r="B232" s="163"/>
      <c r="C232" s="163"/>
      <c r="D232" s="163"/>
      <c r="E232" s="163"/>
      <c r="G232" s="163"/>
      <c r="H232" s="163"/>
      <c r="I232" s="163"/>
      <c r="J232" s="163"/>
      <c r="K232" s="163"/>
      <c r="L232" s="163"/>
      <c r="M232" s="163"/>
    </row>
    <row r="233" spans="1:13" ht="5.0999999999999996" customHeight="1" x14ac:dyDescent="0.2">
      <c r="A233" s="163"/>
      <c r="B233" s="163"/>
      <c r="C233" s="163"/>
      <c r="D233" s="163"/>
      <c r="E233" s="163"/>
      <c r="G233" s="163"/>
      <c r="H233" s="163"/>
      <c r="I233" s="163"/>
      <c r="J233" s="163"/>
      <c r="K233" s="163"/>
      <c r="L233" s="163"/>
      <c r="M233" s="163"/>
    </row>
    <row r="234" spans="1:13" s="115" customFormat="1" ht="12.75" x14ac:dyDescent="0.2">
      <c r="A234" s="163"/>
      <c r="B234" s="163"/>
      <c r="C234" s="163"/>
      <c r="D234" s="163"/>
      <c r="E234" s="163"/>
      <c r="G234" s="163"/>
      <c r="H234" s="163"/>
      <c r="I234" s="163"/>
      <c r="J234" s="163"/>
      <c r="K234" s="163"/>
      <c r="L234" s="163"/>
      <c r="M234" s="163"/>
    </row>
    <row r="235" spans="1:13" ht="5.0999999999999996" customHeight="1" x14ac:dyDescent="0.2">
      <c r="A235" s="163"/>
      <c r="B235" s="163"/>
      <c r="C235" s="163"/>
      <c r="D235" s="163"/>
      <c r="E235" s="163"/>
      <c r="G235" s="163"/>
      <c r="H235" s="163"/>
      <c r="I235" s="163"/>
      <c r="J235" s="163"/>
      <c r="K235" s="163"/>
      <c r="L235" s="163"/>
      <c r="M235" s="163"/>
    </row>
    <row r="236" spans="1:13" ht="12.75" x14ac:dyDescent="0.2">
      <c r="A236" s="163"/>
      <c r="B236" s="163"/>
      <c r="C236" s="163"/>
      <c r="D236" s="163"/>
      <c r="E236" s="163"/>
    </row>
    <row r="237" spans="1:13" ht="12.75" x14ac:dyDescent="0.2">
      <c r="A237" s="163"/>
      <c r="B237" s="163"/>
      <c r="C237" s="163"/>
      <c r="D237" s="163"/>
      <c r="E237" s="163"/>
      <c r="G237" s="166"/>
      <c r="H237" s="166"/>
      <c r="I237" s="166"/>
    </row>
    <row r="238" spans="1:13" ht="12.75" x14ac:dyDescent="0.2">
      <c r="A238" s="163"/>
      <c r="B238" s="163"/>
      <c r="C238" s="163"/>
      <c r="D238" s="163"/>
      <c r="E238" s="163"/>
      <c r="G238" s="167"/>
      <c r="H238" s="167"/>
      <c r="I238" s="167"/>
    </row>
    <row r="239" spans="1:13" ht="12.75" x14ac:dyDescent="0.2">
      <c r="A239" s="163"/>
      <c r="B239" s="163"/>
      <c r="C239" s="163"/>
      <c r="D239" s="163"/>
      <c r="E239" s="163"/>
      <c r="G239" s="152"/>
      <c r="H239" s="152"/>
      <c r="I239" s="152"/>
      <c r="J239" s="152"/>
      <c r="K239" s="152"/>
      <c r="L239" s="152"/>
      <c r="M239" s="152"/>
    </row>
    <row r="240" spans="1:13" ht="12.75" x14ac:dyDescent="0.2">
      <c r="A240" s="163"/>
      <c r="B240" s="163"/>
      <c r="C240" s="163"/>
      <c r="D240" s="163"/>
      <c r="E240" s="163"/>
      <c r="G240" s="152"/>
      <c r="H240" s="152"/>
      <c r="I240" s="152"/>
      <c r="K240" s="152"/>
      <c r="L240" s="152"/>
      <c r="M240" s="152"/>
    </row>
    <row r="241" spans="1:5" ht="12.75" x14ac:dyDescent="0.2">
      <c r="A241" s="163"/>
      <c r="B241" s="163"/>
      <c r="C241" s="163"/>
      <c r="D241" s="163"/>
      <c r="E241" s="163"/>
    </row>
    <row r="242" spans="1:5" ht="12.75" x14ac:dyDescent="0.2">
      <c r="A242" s="163"/>
      <c r="B242" s="163"/>
      <c r="C242" s="163"/>
      <c r="D242" s="163"/>
      <c r="E242" s="163"/>
    </row>
    <row r="266" spans="12:13" ht="9" x14ac:dyDescent="0.15">
      <c r="L266" s="167"/>
      <c r="M266" s="168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38100</xdr:rowOff>
              </to>
            </anchor>
          </objectPr>
        </oleObject>
      </mc:Choice>
      <mc:Fallback>
        <oleObject progId="Word.Picture.8" shapeId="11265" r:id="rId4"/>
      </mc:Fallback>
    </mc:AlternateContent>
    <mc:AlternateContent xmlns:mc="http://schemas.openxmlformats.org/markup-compatibility/2006">
      <mc:Choice Requires="x14">
        <oleObject progId="Word.Picture.8" shapeId="1126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1266" r:id="rId6"/>
      </mc:Fallback>
    </mc:AlternateContent>
    <mc:AlternateContent xmlns:mc="http://schemas.openxmlformats.org/markup-compatibility/2006">
      <mc:Choice Requires="x14">
        <oleObject progId="Word.Picture.8" shapeId="1126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7" r:id="rId7"/>
      </mc:Fallback>
    </mc:AlternateContent>
    <mc:AlternateContent xmlns:mc="http://schemas.openxmlformats.org/markup-compatibility/2006">
      <mc:Choice Requires="x14">
        <oleObject progId="Word.Picture.8" shapeId="1126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1268" r:id="rId9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800F-CE28-48A0-AF15-144EBAF762BB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140625" style="1" customWidth="1"/>
    <col min="8" max="8" width="14.5703125" style="1" customWidth="1"/>
    <col min="9" max="9" width="14.140625" style="1" customWidth="1"/>
    <col min="10" max="10" width="9.8554687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150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151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2"/>
      <c r="B10" s="72" t="s">
        <v>25</v>
      </c>
      <c r="C10" s="72"/>
      <c r="D10" s="72" t="s">
        <v>24</v>
      </c>
      <c r="E10" s="74"/>
      <c r="G10" s="62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2" t="s">
        <v>152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153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98432445.030000001</v>
      </c>
      <c r="C15" s="73" t="s">
        <v>108</v>
      </c>
      <c r="D15" s="73">
        <v>413509.62</v>
      </c>
      <c r="E15" s="81">
        <v>98845954.650000006</v>
      </c>
      <c r="G15" s="69" t="s">
        <v>81</v>
      </c>
      <c r="H15" s="73">
        <v>741938395.23000002</v>
      </c>
      <c r="I15" s="73">
        <v>736823815.77999997</v>
      </c>
      <c r="J15" s="73">
        <v>5114579.45</v>
      </c>
      <c r="K15" s="79">
        <f t="shared" ref="K15:K21" si="0">IF(ISERROR((H15-I15)/ABS(I15)),"",(H15-I15)/ABS(I15))</f>
        <v>6.9413872630945915E-3</v>
      </c>
      <c r="L15" s="73">
        <v>886000000</v>
      </c>
      <c r="M15" s="82">
        <f t="shared" ref="M15:M20" si="1">H15/L15</f>
        <v>0.83740225195259599</v>
      </c>
      <c r="N15" s="78"/>
    </row>
    <row r="16" spans="1:14" ht="9" x14ac:dyDescent="0.15">
      <c r="A16" s="69" t="s">
        <v>45</v>
      </c>
      <c r="B16" s="73">
        <v>1276807.94</v>
      </c>
      <c r="C16" s="73" t="s">
        <v>108</v>
      </c>
      <c r="D16" s="73">
        <v>13285.57</v>
      </c>
      <c r="E16" s="81">
        <v>1290093.51</v>
      </c>
      <c r="G16" s="69" t="s">
        <v>45</v>
      </c>
      <c r="H16" s="73">
        <v>18951219.309999999</v>
      </c>
      <c r="I16" s="73">
        <v>19120693.899999999</v>
      </c>
      <c r="J16" s="73">
        <v>-169474.59</v>
      </c>
      <c r="K16" s="79">
        <f t="shared" si="0"/>
        <v>-8.863412117067565E-3</v>
      </c>
      <c r="L16" s="73">
        <v>18700000</v>
      </c>
      <c r="M16" s="82">
        <f t="shared" si="1"/>
        <v>1.0134341877005346</v>
      </c>
      <c r="N16" s="78"/>
    </row>
    <row r="17" spans="1:14" ht="9" x14ac:dyDescent="0.15">
      <c r="A17" s="69" t="s">
        <v>46</v>
      </c>
      <c r="B17" s="73">
        <v>1953166.06</v>
      </c>
      <c r="C17" s="73" t="s">
        <v>108</v>
      </c>
      <c r="D17" s="73">
        <v>11841.98</v>
      </c>
      <c r="E17" s="81">
        <v>1965008.04</v>
      </c>
      <c r="G17" s="69" t="s">
        <v>46</v>
      </c>
      <c r="H17" s="73">
        <v>8415159.0099999998</v>
      </c>
      <c r="I17" s="73">
        <v>9186263.9800000004</v>
      </c>
      <c r="J17" s="73">
        <v>-771104.97</v>
      </c>
      <c r="K17" s="79">
        <f t="shared" si="0"/>
        <v>-8.3941085481412506E-2</v>
      </c>
      <c r="L17" s="73">
        <v>9700000</v>
      </c>
      <c r="M17" s="82">
        <f t="shared" si="1"/>
        <v>0.86754216597938139</v>
      </c>
      <c r="N17" s="78"/>
    </row>
    <row r="18" spans="1:14" ht="9" x14ac:dyDescent="0.15">
      <c r="A18" s="69" t="s">
        <v>60</v>
      </c>
      <c r="B18" s="73">
        <v>155885.10999999999</v>
      </c>
      <c r="C18" s="73" t="s">
        <v>108</v>
      </c>
      <c r="D18" s="73" t="s">
        <v>108</v>
      </c>
      <c r="E18" s="81">
        <v>155885.10999999999</v>
      </c>
      <c r="G18" s="69" t="s">
        <v>60</v>
      </c>
      <c r="H18" s="73">
        <v>2825753.38</v>
      </c>
      <c r="I18" s="73">
        <v>1890767.92</v>
      </c>
      <c r="J18" s="73">
        <v>934985.46</v>
      </c>
      <c r="K18" s="79">
        <f t="shared" si="0"/>
        <v>0.49450038268049312</v>
      </c>
      <c r="L18" s="73">
        <v>2300000</v>
      </c>
      <c r="M18" s="82">
        <f t="shared" si="1"/>
        <v>1.2285884260869564</v>
      </c>
      <c r="N18" s="78"/>
    </row>
    <row r="19" spans="1:14" ht="9" x14ac:dyDescent="0.15">
      <c r="A19" s="69" t="s">
        <v>61</v>
      </c>
      <c r="B19" s="73">
        <v>252783.92</v>
      </c>
      <c r="C19" s="73" t="s">
        <v>108</v>
      </c>
      <c r="D19" s="73" t="s">
        <v>108</v>
      </c>
      <c r="E19" s="81">
        <v>252783.92</v>
      </c>
      <c r="G19" s="69" t="s">
        <v>61</v>
      </c>
      <c r="H19" s="73">
        <v>469723.45</v>
      </c>
      <c r="I19" s="73">
        <v>2181138.7799999998</v>
      </c>
      <c r="J19" s="73">
        <v>-1711415.33</v>
      </c>
      <c r="K19" s="79">
        <f t="shared" si="0"/>
        <v>-0.78464302486978843</v>
      </c>
      <c r="L19" s="73">
        <v>1400000</v>
      </c>
      <c r="M19" s="82">
        <f t="shared" si="1"/>
        <v>0.33551675000000003</v>
      </c>
      <c r="N19" s="78"/>
    </row>
    <row r="20" spans="1:14" ht="9" x14ac:dyDescent="0.15">
      <c r="A20" s="69" t="s">
        <v>47</v>
      </c>
      <c r="B20" s="73">
        <v>709537.98</v>
      </c>
      <c r="C20" s="73" t="s">
        <v>108</v>
      </c>
      <c r="D20" s="73">
        <v>55409.39</v>
      </c>
      <c r="E20" s="81">
        <v>764947.37</v>
      </c>
      <c r="G20" s="69" t="s">
        <v>47</v>
      </c>
      <c r="H20" s="73">
        <v>9939192.7400000002</v>
      </c>
      <c r="I20" s="73">
        <v>30224948.43</v>
      </c>
      <c r="J20" s="73">
        <v>-20285755.690000001</v>
      </c>
      <c r="K20" s="79">
        <f t="shared" si="0"/>
        <v>-0.67115931519225414</v>
      </c>
      <c r="L20" s="73">
        <v>31800000</v>
      </c>
      <c r="M20" s="82">
        <f t="shared" si="1"/>
        <v>0.31255323081761005</v>
      </c>
      <c r="N20" s="78"/>
    </row>
    <row r="21" spans="1:14" ht="9" x14ac:dyDescent="0.15">
      <c r="A21" s="69" t="s">
        <v>62</v>
      </c>
      <c r="B21" s="73">
        <v>92738122.390000001</v>
      </c>
      <c r="C21" s="73">
        <v>1260586.28</v>
      </c>
      <c r="D21" s="73">
        <v>126556.65</v>
      </c>
      <c r="E21" s="81">
        <v>91604092.760000005</v>
      </c>
      <c r="G21" s="69" t="s">
        <v>62</v>
      </c>
      <c r="H21" s="73">
        <v>-28250970.379999999</v>
      </c>
      <c r="I21" s="73">
        <v>-30380838.670000002</v>
      </c>
      <c r="J21" s="73">
        <v>2129868.29</v>
      </c>
      <c r="K21" s="79">
        <f t="shared" si="0"/>
        <v>7.010564498020827E-2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195518748.43000001</v>
      </c>
      <c r="C24" s="67">
        <v>1260586.28</v>
      </c>
      <c r="D24" s="67">
        <v>620603.21</v>
      </c>
      <c r="E24" s="88">
        <v>194878765.36000001</v>
      </c>
      <c r="G24" s="87" t="s">
        <v>2</v>
      </c>
      <c r="H24" s="67">
        <v>754288472.74000001</v>
      </c>
      <c r="I24" s="67">
        <v>769046790.12</v>
      </c>
      <c r="J24" s="67">
        <v>-14758317.380000001</v>
      </c>
      <c r="K24" s="89">
        <f t="shared" ref="K24" si="2">IF(ISERROR((H24-I24)/ABS(I24)),"",(H24-I24)/ABS(I24))</f>
        <v>-1.9190402417123602E-2</v>
      </c>
      <c r="L24" s="67">
        <v>917900000</v>
      </c>
      <c r="M24" s="90">
        <f t="shared" ref="M24" si="3">H24/L24</f>
        <v>0.82175451872753025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1276807.93</v>
      </c>
      <c r="C28" s="73" t="s">
        <v>108</v>
      </c>
      <c r="D28" s="73">
        <v>13285.56</v>
      </c>
      <c r="E28" s="81">
        <v>1290093.49</v>
      </c>
      <c r="G28" s="69" t="s">
        <v>45</v>
      </c>
      <c r="H28" s="73">
        <v>18951219.129999999</v>
      </c>
      <c r="I28" s="73">
        <v>19120693.780000001</v>
      </c>
      <c r="J28" s="73">
        <v>-169474.65</v>
      </c>
      <c r="K28" s="79">
        <f t="shared" ref="K28:K31" si="4">IF(ISERROR((H28-I28)/ABS(I28)),"",(H28-I28)/ABS(I28))</f>
        <v>-8.8634153106552302E-3</v>
      </c>
      <c r="L28" s="73">
        <v>18700000</v>
      </c>
      <c r="M28" s="82">
        <f t="shared" ref="M28:M31" si="5">H28/L28</f>
        <v>1.0134341780748664</v>
      </c>
      <c r="N28" s="78"/>
    </row>
    <row r="29" spans="1:14" ht="9" x14ac:dyDescent="0.15">
      <c r="A29" s="69" t="s">
        <v>46</v>
      </c>
      <c r="B29" s="73">
        <v>1953166.05</v>
      </c>
      <c r="C29" s="73" t="s">
        <v>108</v>
      </c>
      <c r="D29" s="73">
        <v>11841.97</v>
      </c>
      <c r="E29" s="81">
        <v>1965008.02</v>
      </c>
      <c r="G29" s="69" t="s">
        <v>46</v>
      </c>
      <c r="H29" s="73">
        <v>8415158.7899999991</v>
      </c>
      <c r="I29" s="73">
        <v>9186263.8599999994</v>
      </c>
      <c r="J29" s="73">
        <v>-771105.07</v>
      </c>
      <c r="K29" s="79">
        <f t="shared" si="4"/>
        <v>-8.3941097463751752E-2</v>
      </c>
      <c r="L29" s="73">
        <v>9700000</v>
      </c>
      <c r="M29" s="82">
        <f t="shared" si="5"/>
        <v>0.86754214329896895</v>
      </c>
      <c r="N29" s="78"/>
    </row>
    <row r="30" spans="1:14" ht="9" x14ac:dyDescent="0.15">
      <c r="A30" s="69" t="s">
        <v>63</v>
      </c>
      <c r="B30" s="73">
        <v>155885.1</v>
      </c>
      <c r="C30" s="73" t="s">
        <v>108</v>
      </c>
      <c r="D30" s="73" t="s">
        <v>108</v>
      </c>
      <c r="E30" s="81">
        <v>155885.1</v>
      </c>
      <c r="G30" s="69" t="s">
        <v>63</v>
      </c>
      <c r="H30" s="73">
        <v>2825753.32</v>
      </c>
      <c r="I30" s="73">
        <v>1890767.87</v>
      </c>
      <c r="J30" s="73">
        <v>934985.45</v>
      </c>
      <c r="K30" s="79">
        <f t="shared" si="4"/>
        <v>0.49450039046834432</v>
      </c>
      <c r="L30" s="73">
        <v>2300000</v>
      </c>
      <c r="M30" s="82">
        <f t="shared" si="5"/>
        <v>1.2285884</v>
      </c>
      <c r="N30" s="78"/>
    </row>
    <row r="31" spans="1:14" ht="9" x14ac:dyDescent="0.15">
      <c r="A31" s="69" t="s">
        <v>1</v>
      </c>
      <c r="B31" s="73">
        <v>18873477.129999999</v>
      </c>
      <c r="C31" s="73">
        <v>21532303.370000001</v>
      </c>
      <c r="D31" s="73">
        <v>64539.89</v>
      </c>
      <c r="E31" s="81">
        <v>-2594286.35</v>
      </c>
      <c r="G31" s="69" t="s">
        <v>1</v>
      </c>
      <c r="H31" s="73">
        <v>128658543.53</v>
      </c>
      <c r="I31" s="73">
        <v>172041789.03999999</v>
      </c>
      <c r="J31" s="73">
        <v>-43383245.509999998</v>
      </c>
      <c r="K31" s="79">
        <f t="shared" si="4"/>
        <v>-0.25216690521576313</v>
      </c>
      <c r="L31" s="73">
        <v>178500000</v>
      </c>
      <c r="M31" s="82">
        <f t="shared" si="5"/>
        <v>0.72077615422969188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22259336.210000001</v>
      </c>
      <c r="C34" s="67">
        <v>21532303.370000001</v>
      </c>
      <c r="D34" s="67">
        <v>89667.42</v>
      </c>
      <c r="E34" s="88">
        <v>816700.26</v>
      </c>
      <c r="G34" s="72" t="s">
        <v>10</v>
      </c>
      <c r="H34" s="67">
        <v>158850674.77000001</v>
      </c>
      <c r="I34" s="67">
        <v>202239514.55000001</v>
      </c>
      <c r="J34" s="67">
        <v>-43388839.780000001</v>
      </c>
      <c r="K34" s="89">
        <f t="shared" ref="K34" si="6">IF(ISERROR((H34-I34)/ABS(I34)),"",(H34-I34)/ABS(I34))</f>
        <v>-0.21454185091644346</v>
      </c>
      <c r="L34" s="67">
        <v>209200000</v>
      </c>
      <c r="M34" s="90">
        <f t="shared" ref="M34" si="7">H34/L34</f>
        <v>0.75932444918738051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1374811.45</v>
      </c>
      <c r="C37" s="73" t="s">
        <v>108</v>
      </c>
      <c r="D37" s="73">
        <v>65133.919999999998</v>
      </c>
      <c r="E37" s="81">
        <v>1439945.37</v>
      </c>
      <c r="G37" s="69" t="s">
        <v>64</v>
      </c>
      <c r="H37" s="73">
        <v>11082552.65</v>
      </c>
      <c r="I37" s="73">
        <v>10674131.859999999</v>
      </c>
      <c r="J37" s="73">
        <v>408420.79</v>
      </c>
      <c r="K37" s="79">
        <f t="shared" ref="K37:K41" si="8">IF(ISERROR((H37-I37)/ABS(I37)),"",(H37-I37)/ABS(I37))</f>
        <v>3.8262670478196717E-2</v>
      </c>
      <c r="L37" s="73">
        <v>11100000</v>
      </c>
      <c r="M37" s="82">
        <f t="shared" ref="M37:M41" si="9">H37/L37</f>
        <v>0.99842816666666667</v>
      </c>
      <c r="N37" s="78"/>
    </row>
    <row r="38" spans="1:14" ht="9" x14ac:dyDescent="0.15">
      <c r="A38" s="69" t="s">
        <v>90</v>
      </c>
      <c r="B38" s="73">
        <v>71209.8</v>
      </c>
      <c r="C38" s="73">
        <v>1750.07</v>
      </c>
      <c r="D38" s="73" t="s">
        <v>108</v>
      </c>
      <c r="E38" s="81">
        <v>69459.73</v>
      </c>
      <c r="G38" s="69" t="s">
        <v>90</v>
      </c>
      <c r="H38" s="73">
        <v>24654388.989999998</v>
      </c>
      <c r="I38" s="73">
        <v>24717655.359999999</v>
      </c>
      <c r="J38" s="73">
        <v>-63266.37</v>
      </c>
      <c r="K38" s="79">
        <f t="shared" si="8"/>
        <v>-2.5595619438235039E-3</v>
      </c>
      <c r="L38" s="73">
        <v>22100000</v>
      </c>
      <c r="M38" s="82">
        <f t="shared" si="9"/>
        <v>1.1155832122171945</v>
      </c>
      <c r="N38" s="78"/>
    </row>
    <row r="39" spans="1:14" ht="9" x14ac:dyDescent="0.15">
      <c r="A39" s="69" t="s">
        <v>65</v>
      </c>
      <c r="B39" s="73">
        <v>237981.51</v>
      </c>
      <c r="C39" s="73">
        <v>36910.400000000001</v>
      </c>
      <c r="D39" s="73">
        <v>1945.89</v>
      </c>
      <c r="E39" s="81">
        <v>203017</v>
      </c>
      <c r="G39" s="69" t="s">
        <v>65</v>
      </c>
      <c r="H39" s="73">
        <v>8635016.6799999997</v>
      </c>
      <c r="I39" s="73">
        <v>7459132.6100000003</v>
      </c>
      <c r="J39" s="73">
        <v>1175884.07</v>
      </c>
      <c r="K39" s="79">
        <f t="shared" si="8"/>
        <v>0.15764354000404335</v>
      </c>
      <c r="L39" s="73">
        <v>9150000</v>
      </c>
      <c r="M39" s="82">
        <f t="shared" si="9"/>
        <v>0.94371766994535511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>
        <v>3625842.81</v>
      </c>
      <c r="I40" s="73">
        <v>3549599.97</v>
      </c>
      <c r="J40" s="73">
        <v>76242.84</v>
      </c>
      <c r="K40" s="79">
        <f t="shared" si="8"/>
        <v>2.1479276719736914E-2</v>
      </c>
      <c r="L40" s="73">
        <v>3700000</v>
      </c>
      <c r="M40" s="82">
        <f t="shared" si="9"/>
        <v>0.97995751621621618</v>
      </c>
      <c r="N40" s="78"/>
    </row>
    <row r="41" spans="1:14" ht="9" x14ac:dyDescent="0.15">
      <c r="A41" s="69" t="s">
        <v>66</v>
      </c>
      <c r="B41" s="73">
        <v>6336.49</v>
      </c>
      <c r="C41" s="73" t="s">
        <v>108</v>
      </c>
      <c r="D41" s="73" t="s">
        <v>108</v>
      </c>
      <c r="E41" s="81">
        <v>6336.49</v>
      </c>
      <c r="G41" s="69" t="s">
        <v>66</v>
      </c>
      <c r="H41" s="73">
        <v>3683059.2</v>
      </c>
      <c r="I41" s="73">
        <v>2657352.7400000002</v>
      </c>
      <c r="J41" s="73">
        <v>1025706.46</v>
      </c>
      <c r="K41" s="79">
        <f t="shared" si="8"/>
        <v>0.38598807172283794</v>
      </c>
      <c r="L41" s="73">
        <v>5916586</v>
      </c>
      <c r="M41" s="82">
        <f t="shared" si="9"/>
        <v>0.62249736587957993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219468423.88999999</v>
      </c>
      <c r="C45" s="67">
        <v>22831550.120000001</v>
      </c>
      <c r="D45" s="67">
        <v>777350.44</v>
      </c>
      <c r="E45" s="88">
        <v>197414224.21000001</v>
      </c>
      <c r="G45" s="72" t="s">
        <v>35</v>
      </c>
      <c r="H45" s="67">
        <v>964820007.84000003</v>
      </c>
      <c r="I45" s="67">
        <v>1020344177.21</v>
      </c>
      <c r="J45" s="67">
        <v>-55524169.369999997</v>
      </c>
      <c r="K45" s="89">
        <f t="shared" ref="K45" si="10">IF(ISERROR((H45-I45)/ABS(I45)),"",(H45-I45)/ABS(I45))</f>
        <v>-5.4417098279350901E-2</v>
      </c>
      <c r="L45" s="67">
        <v>1179066586</v>
      </c>
      <c r="M45" s="90">
        <f t="shared" ref="M45" si="11">H45/L45</f>
        <v>0.81829136648945799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109987228.59999999</v>
      </c>
      <c r="C48" s="73">
        <v>29985796.989999998</v>
      </c>
      <c r="D48" s="73">
        <v>348729.58</v>
      </c>
      <c r="E48" s="81">
        <v>80350161.189999998</v>
      </c>
      <c r="G48" s="69" t="s">
        <v>82</v>
      </c>
      <c r="H48" s="73">
        <v>499171417.29000002</v>
      </c>
      <c r="I48" s="73">
        <v>597172865.24000001</v>
      </c>
      <c r="J48" s="73">
        <v>-98001447.950000003</v>
      </c>
      <c r="K48" s="79">
        <f t="shared" ref="K48:K51" si="12">IF(ISERROR((H48-I48)/ABS(I48)),"",(H48-I48)/ABS(I48))</f>
        <v>-0.16410901039620049</v>
      </c>
      <c r="L48" s="73">
        <v>667195600</v>
      </c>
      <c r="M48" s="82">
        <f t="shared" ref="M48:M51" si="13">H48/L48</f>
        <v>0.74816353298792737</v>
      </c>
      <c r="N48" s="78"/>
    </row>
    <row r="49" spans="1:14" ht="9" x14ac:dyDescent="0.15">
      <c r="A49" s="69" t="s">
        <v>67</v>
      </c>
      <c r="B49" s="73">
        <v>1775783.06</v>
      </c>
      <c r="C49" s="73">
        <v>6</v>
      </c>
      <c r="D49" s="73">
        <v>275.73</v>
      </c>
      <c r="E49" s="81">
        <v>1776052.79</v>
      </c>
      <c r="G49" s="69" t="s">
        <v>67</v>
      </c>
      <c r="H49" s="73">
        <v>18291984.109999999</v>
      </c>
      <c r="I49" s="73">
        <v>19574142.969999999</v>
      </c>
      <c r="J49" s="73">
        <v>-1282158.8600000001</v>
      </c>
      <c r="K49" s="79">
        <f t="shared" si="12"/>
        <v>-6.5502681878081712E-2</v>
      </c>
      <c r="L49" s="73">
        <v>23500000</v>
      </c>
      <c r="M49" s="82">
        <f t="shared" si="13"/>
        <v>0.77838230255319152</v>
      </c>
      <c r="N49" s="78"/>
    </row>
    <row r="50" spans="1:14" ht="9" x14ac:dyDescent="0.15">
      <c r="A50" s="69" t="s">
        <v>49</v>
      </c>
      <c r="B50" s="73">
        <v>461915.98</v>
      </c>
      <c r="C50" s="73">
        <v>5839.71</v>
      </c>
      <c r="D50" s="73">
        <v>256.58</v>
      </c>
      <c r="E50" s="81">
        <v>456332.85</v>
      </c>
      <c r="G50" s="69" t="s">
        <v>49</v>
      </c>
      <c r="H50" s="73">
        <v>5195948.07</v>
      </c>
      <c r="I50" s="73">
        <v>5772149.6600000001</v>
      </c>
      <c r="J50" s="73">
        <v>-576201.59</v>
      </c>
      <c r="K50" s="79">
        <f t="shared" si="12"/>
        <v>-9.9824436984539286E-2</v>
      </c>
      <c r="L50" s="73">
        <v>6500000</v>
      </c>
      <c r="M50" s="82">
        <f t="shared" si="13"/>
        <v>0.79937662615384619</v>
      </c>
      <c r="N50" s="78"/>
    </row>
    <row r="51" spans="1:14" ht="9" x14ac:dyDescent="0.15">
      <c r="A51" s="69" t="s">
        <v>68</v>
      </c>
      <c r="B51" s="73">
        <v>222915.81</v>
      </c>
      <c r="C51" s="73">
        <v>2988.96</v>
      </c>
      <c r="D51" s="73" t="s">
        <v>108</v>
      </c>
      <c r="E51" s="81">
        <v>219926.85</v>
      </c>
      <c r="G51" s="69" t="s">
        <v>68</v>
      </c>
      <c r="H51" s="73">
        <v>2198441.19</v>
      </c>
      <c r="I51" s="73">
        <v>3740091.36</v>
      </c>
      <c r="J51" s="73">
        <v>-1541650.17</v>
      </c>
      <c r="K51" s="79">
        <f t="shared" si="12"/>
        <v>-0.41219585876640191</v>
      </c>
      <c r="L51" s="73">
        <v>4250000</v>
      </c>
      <c r="M51" s="82">
        <f t="shared" si="13"/>
        <v>0.51728028000000004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1962.85</v>
      </c>
      <c r="C53" s="73" t="s">
        <v>108</v>
      </c>
      <c r="D53" s="73" t="s">
        <v>108</v>
      </c>
      <c r="E53" s="81">
        <v>1962.85</v>
      </c>
      <c r="G53" s="69" t="s">
        <v>50</v>
      </c>
      <c r="H53" s="73">
        <v>419624.56</v>
      </c>
      <c r="I53" s="73">
        <v>868805.56</v>
      </c>
      <c r="J53" s="73">
        <v>-449181</v>
      </c>
      <c r="K53" s="79">
        <f t="shared" ref="K53:K65" si="14">IF(ISERROR((H53-I53)/ABS(I53)),"",(H53-I53)/ABS(I53))</f>
        <v>-0.51700981287458614</v>
      </c>
      <c r="L53" s="73">
        <v>1079210</v>
      </c>
      <c r="M53" s="82">
        <f t="shared" ref="M53:M64" si="15">H53/L53</f>
        <v>0.38882567804227164</v>
      </c>
      <c r="N53" s="78"/>
    </row>
    <row r="54" spans="1:14" ht="9" x14ac:dyDescent="0.15">
      <c r="A54" s="69" t="s">
        <v>51</v>
      </c>
      <c r="B54" s="73">
        <v>594.49</v>
      </c>
      <c r="C54" s="73" t="s">
        <v>108</v>
      </c>
      <c r="D54" s="73" t="s">
        <v>108</v>
      </c>
      <c r="E54" s="81">
        <v>594.49</v>
      </c>
      <c r="G54" s="69" t="s">
        <v>51</v>
      </c>
      <c r="H54" s="73">
        <v>21409.31</v>
      </c>
      <c r="I54" s="73">
        <v>37759.24</v>
      </c>
      <c r="J54" s="73">
        <v>-16349.93</v>
      </c>
      <c r="K54" s="79">
        <f t="shared" si="14"/>
        <v>-0.43300474268020217</v>
      </c>
      <c r="L54" s="73">
        <v>16086</v>
      </c>
      <c r="M54" s="82">
        <f t="shared" si="15"/>
        <v>1.330928136267562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10278925.800000001</v>
      </c>
      <c r="C56" s="73">
        <v>194830.72</v>
      </c>
      <c r="D56" s="73" t="s">
        <v>108</v>
      </c>
      <c r="E56" s="81">
        <v>10084095.08</v>
      </c>
      <c r="G56" s="69" t="s">
        <v>93</v>
      </c>
      <c r="H56" s="73">
        <v>171502687.56999999</v>
      </c>
      <c r="I56" s="73">
        <v>201275011.08000001</v>
      </c>
      <c r="J56" s="73">
        <v>-29772323.510000002</v>
      </c>
      <c r="K56" s="79">
        <f t="shared" ref="K56:K57" si="16">IF(ISERROR((H56-I56)/ABS(I56)),"",(H56-I56)/ABS(I56))</f>
        <v>-0.14791862810116319</v>
      </c>
      <c r="L56" s="73">
        <v>244284288</v>
      </c>
      <c r="M56" s="82">
        <f t="shared" ref="M56" si="17">H56/L56</f>
        <v>0.70206188443032402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-21094.52</v>
      </c>
      <c r="I57" s="73">
        <v>-186885.67</v>
      </c>
      <c r="J57" s="73">
        <v>165791.15</v>
      </c>
      <c r="K57" s="79">
        <f t="shared" si="16"/>
        <v>0.88712607017969869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3481673.75</v>
      </c>
      <c r="C58" s="73" t="s">
        <v>108</v>
      </c>
      <c r="D58" s="73" t="s">
        <v>108</v>
      </c>
      <c r="E58" s="81">
        <v>3481673.75</v>
      </c>
      <c r="G58" s="69" t="s">
        <v>52</v>
      </c>
      <c r="H58" s="73">
        <v>45158591.719999999</v>
      </c>
      <c r="I58" s="73">
        <v>46912394.100000001</v>
      </c>
      <c r="J58" s="73">
        <v>-1753802.38</v>
      </c>
      <c r="K58" s="79">
        <f t="shared" si="14"/>
        <v>-3.7384627530659381E-2</v>
      </c>
      <c r="L58" s="73">
        <v>60075348</v>
      </c>
      <c r="M58" s="82">
        <f t="shared" si="15"/>
        <v>0.75169921146357732</v>
      </c>
      <c r="N58" s="78"/>
    </row>
    <row r="59" spans="1:14" ht="9" x14ac:dyDescent="0.15">
      <c r="A59" s="69" t="s">
        <v>5</v>
      </c>
      <c r="B59" s="73">
        <v>58260.73</v>
      </c>
      <c r="C59" s="73" t="s">
        <v>108</v>
      </c>
      <c r="D59" s="73" t="s">
        <v>108</v>
      </c>
      <c r="E59" s="81">
        <v>58260.73</v>
      </c>
      <c r="G59" s="69" t="s">
        <v>5</v>
      </c>
      <c r="H59" s="73">
        <v>257912.16</v>
      </c>
      <c r="I59" s="73">
        <v>393122.85</v>
      </c>
      <c r="J59" s="73">
        <v>-135210.69</v>
      </c>
      <c r="K59" s="79">
        <f t="shared" si="14"/>
        <v>-0.34394004316971138</v>
      </c>
      <c r="L59" s="73">
        <v>476874</v>
      </c>
      <c r="M59" s="82">
        <f t="shared" si="15"/>
        <v>0.54083921539022883</v>
      </c>
      <c r="N59" s="78"/>
    </row>
    <row r="60" spans="1:14" ht="9" x14ac:dyDescent="0.15">
      <c r="A60" s="69" t="s">
        <v>42</v>
      </c>
      <c r="B60" s="73">
        <v>776125.57</v>
      </c>
      <c r="C60" s="73" t="s">
        <v>108</v>
      </c>
      <c r="D60" s="73" t="s">
        <v>108</v>
      </c>
      <c r="E60" s="81">
        <v>776125.57</v>
      </c>
      <c r="G60" s="69" t="s">
        <v>42</v>
      </c>
      <c r="H60" s="73">
        <v>7953274.9299999997</v>
      </c>
      <c r="I60" s="73">
        <v>9391244.4700000007</v>
      </c>
      <c r="J60" s="73">
        <v>-1437969.54</v>
      </c>
      <c r="K60" s="79">
        <f t="shared" si="14"/>
        <v>-0.1531181032070397</v>
      </c>
      <c r="L60" s="73">
        <v>11133886</v>
      </c>
      <c r="M60" s="82">
        <f t="shared" si="15"/>
        <v>0.71433055179476412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644732.07999999996</v>
      </c>
      <c r="C62" s="73" t="s">
        <v>108</v>
      </c>
      <c r="D62" s="73" t="s">
        <v>108</v>
      </c>
      <c r="E62" s="81">
        <v>644732.07999999996</v>
      </c>
      <c r="G62" s="69" t="s">
        <v>71</v>
      </c>
      <c r="H62" s="73">
        <v>9337078.9000000004</v>
      </c>
      <c r="I62" s="73">
        <v>8935000.3300000001</v>
      </c>
      <c r="J62" s="73">
        <v>402078.57</v>
      </c>
      <c r="K62" s="79">
        <f t="shared" si="14"/>
        <v>4.5000397890304307E-2</v>
      </c>
      <c r="L62" s="73">
        <v>12100000</v>
      </c>
      <c r="M62" s="82">
        <f t="shared" si="15"/>
        <v>0.77165941322314058</v>
      </c>
      <c r="N62" s="78"/>
    </row>
    <row r="63" spans="1:14" ht="9" x14ac:dyDescent="0.15">
      <c r="A63" s="69" t="s">
        <v>72</v>
      </c>
      <c r="B63" s="73">
        <v>120532.23</v>
      </c>
      <c r="C63" s="73" t="s">
        <v>108</v>
      </c>
      <c r="D63" s="73" t="s">
        <v>108</v>
      </c>
      <c r="E63" s="81">
        <v>120532.23</v>
      </c>
      <c r="G63" s="69" t="s">
        <v>72</v>
      </c>
      <c r="H63" s="73">
        <v>1087292.52</v>
      </c>
      <c r="I63" s="73">
        <v>1142922.94</v>
      </c>
      <c r="J63" s="73">
        <v>-55630.42</v>
      </c>
      <c r="K63" s="79">
        <f t="shared" si="14"/>
        <v>-4.8673815226772797E-2</v>
      </c>
      <c r="L63" s="73">
        <v>1100000</v>
      </c>
      <c r="M63" s="82">
        <f t="shared" si="15"/>
        <v>0.9884477454545455</v>
      </c>
      <c r="N63" s="78"/>
    </row>
    <row r="64" spans="1:14" ht="9" x14ac:dyDescent="0.15">
      <c r="A64" s="69" t="s">
        <v>73</v>
      </c>
      <c r="B64" s="73">
        <v>296.98</v>
      </c>
      <c r="C64" s="73" t="s">
        <v>108</v>
      </c>
      <c r="D64" s="73" t="s">
        <v>108</v>
      </c>
      <c r="E64" s="81">
        <v>296.98</v>
      </c>
      <c r="G64" s="69" t="s">
        <v>73</v>
      </c>
      <c r="H64" s="73">
        <v>221886.75</v>
      </c>
      <c r="I64" s="73">
        <v>237504.77</v>
      </c>
      <c r="J64" s="73">
        <v>-15618.02</v>
      </c>
      <c r="K64" s="79">
        <f t="shared" si="14"/>
        <v>-6.5758763497676231E-2</v>
      </c>
      <c r="L64" s="73">
        <v>220000</v>
      </c>
      <c r="M64" s="82">
        <f t="shared" si="15"/>
        <v>1.0085761363636363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>
        <v>-15463.65</v>
      </c>
      <c r="I65" s="73">
        <v>-441484.5</v>
      </c>
      <c r="J65" s="73">
        <v>426020.85</v>
      </c>
      <c r="K65" s="79">
        <f t="shared" si="14"/>
        <v>0.9649735154914838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127810947.93000001</v>
      </c>
      <c r="C68" s="67">
        <v>30189462.379999999</v>
      </c>
      <c r="D68" s="67">
        <v>349261.89</v>
      </c>
      <c r="E68" s="88">
        <v>97970747.439999998</v>
      </c>
      <c r="G68" s="72" t="s">
        <v>9</v>
      </c>
      <c r="H68" s="67">
        <v>760780990.90999997</v>
      </c>
      <c r="I68" s="67">
        <v>894824644.39999998</v>
      </c>
      <c r="J68" s="67">
        <v>-134043653.48999999</v>
      </c>
      <c r="K68" s="89">
        <f t="shared" ref="K68" si="18">IF(ISERROR((H68-I68)/ABS(I68)),"",(H68-I68)/ABS(I68))</f>
        <v>-0.14979879502523011</v>
      </c>
      <c r="L68" s="67">
        <v>1031117792</v>
      </c>
      <c r="M68" s="90">
        <f t="shared" ref="M68" si="19">H68/L68</f>
        <v>0.73782161147113634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>
        <v>141082.15</v>
      </c>
      <c r="C71" s="73" t="s">
        <v>108</v>
      </c>
      <c r="D71" s="73" t="s">
        <v>108</v>
      </c>
      <c r="E71" s="81">
        <v>141082.15</v>
      </c>
      <c r="G71" s="69" t="s">
        <v>6</v>
      </c>
      <c r="H71" s="73">
        <v>404787.39</v>
      </c>
      <c r="I71" s="73">
        <v>593696.73</v>
      </c>
      <c r="J71" s="73">
        <v>-188909.34</v>
      </c>
      <c r="K71" s="79">
        <f t="shared" ref="K71:K73" si="20">IF(ISERROR((H71-I71)/ABS(I71)),"",(H71-I71)/ABS(I71))</f>
        <v>-0.31819164643200909</v>
      </c>
      <c r="L71" s="73">
        <v>600000</v>
      </c>
      <c r="M71" s="82">
        <f t="shared" ref="M71:M73" si="21">H71/L71</f>
        <v>0.67464564999999999</v>
      </c>
      <c r="N71" s="78"/>
    </row>
    <row r="72" spans="1:14" ht="9" x14ac:dyDescent="0.15">
      <c r="A72" s="69" t="s">
        <v>74</v>
      </c>
      <c r="B72" s="73">
        <v>54811.83</v>
      </c>
      <c r="C72" s="73" t="s">
        <v>108</v>
      </c>
      <c r="D72" s="73">
        <v>1375</v>
      </c>
      <c r="E72" s="81">
        <v>56186.83</v>
      </c>
      <c r="G72" s="69" t="s">
        <v>74</v>
      </c>
      <c r="H72" s="73">
        <v>2936861.96</v>
      </c>
      <c r="I72" s="73">
        <v>4037030.46</v>
      </c>
      <c r="J72" s="73">
        <v>-1100168.5</v>
      </c>
      <c r="K72" s="79">
        <f t="shared" si="20"/>
        <v>-0.27251924673364986</v>
      </c>
      <c r="L72" s="73">
        <v>5600000</v>
      </c>
      <c r="M72" s="82">
        <f t="shared" si="21"/>
        <v>0.52443963571428576</v>
      </c>
      <c r="N72" s="78"/>
    </row>
    <row r="73" spans="1:14" ht="9" x14ac:dyDescent="0.15">
      <c r="A73" s="69" t="s">
        <v>54</v>
      </c>
      <c r="B73" s="73">
        <v>104382.43</v>
      </c>
      <c r="C73" s="73" t="s">
        <v>108</v>
      </c>
      <c r="D73" s="73" t="s">
        <v>108</v>
      </c>
      <c r="E73" s="81">
        <v>104382.43</v>
      </c>
      <c r="G73" s="69" t="s">
        <v>54</v>
      </c>
      <c r="H73" s="73">
        <v>637277.27</v>
      </c>
      <c r="I73" s="73">
        <v>614174.43000000005</v>
      </c>
      <c r="J73" s="73">
        <v>23102.84</v>
      </c>
      <c r="K73" s="79">
        <f t="shared" si="20"/>
        <v>3.7616088966777671E-2</v>
      </c>
      <c r="L73" s="73">
        <v>650000</v>
      </c>
      <c r="M73" s="82">
        <f t="shared" si="21"/>
        <v>0.98042656923076921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300276.40999999997</v>
      </c>
      <c r="C76" s="67" t="s">
        <v>108</v>
      </c>
      <c r="D76" s="67">
        <v>1375</v>
      </c>
      <c r="E76" s="88">
        <v>301651.40999999997</v>
      </c>
      <c r="G76" s="72" t="s">
        <v>75</v>
      </c>
      <c r="H76" s="67">
        <v>3978926.62</v>
      </c>
      <c r="I76" s="67">
        <v>5244901.62</v>
      </c>
      <c r="J76" s="67">
        <v>-1265975</v>
      </c>
      <c r="K76" s="89">
        <f t="shared" ref="K76" si="22">IF(ISERROR((H76-I76)/ABS(I76)),"",(H76-I76)/ABS(I76))</f>
        <v>-0.24137249689728213</v>
      </c>
      <c r="L76" s="67">
        <v>6850000</v>
      </c>
      <c r="M76" s="90">
        <f t="shared" ref="M76" si="23">H76/L76</f>
        <v>0.58086519999999997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95299.02</v>
      </c>
      <c r="C79" s="73">
        <v>335.83</v>
      </c>
      <c r="D79" s="73" t="s">
        <v>108</v>
      </c>
      <c r="E79" s="81">
        <v>94963.19</v>
      </c>
      <c r="G79" s="69" t="s">
        <v>7</v>
      </c>
      <c r="H79" s="73">
        <v>920223.42</v>
      </c>
      <c r="I79" s="73">
        <v>1339911.3799999999</v>
      </c>
      <c r="J79" s="73">
        <v>-419687.96</v>
      </c>
      <c r="K79" s="79">
        <f t="shared" ref="K79:K81" si="24">IF(ISERROR((H79-I79)/ABS(I79)),"",(H79-I79)/ABS(I79))</f>
        <v>-0.31322068478887005</v>
      </c>
      <c r="L79" s="73">
        <v>1450000</v>
      </c>
      <c r="M79" s="82">
        <f t="shared" ref="M79:M81" si="25">H79/L79</f>
        <v>0.63463684137931042</v>
      </c>
      <c r="N79" s="78"/>
    </row>
    <row r="80" spans="1:14" ht="9" x14ac:dyDescent="0.15">
      <c r="A80" s="69" t="s">
        <v>55</v>
      </c>
      <c r="B80" s="73">
        <v>99598.83</v>
      </c>
      <c r="C80" s="73">
        <v>228.87</v>
      </c>
      <c r="D80" s="73">
        <v>645.07000000000005</v>
      </c>
      <c r="E80" s="81">
        <v>100015.03</v>
      </c>
      <c r="G80" s="69" t="s">
        <v>55</v>
      </c>
      <c r="H80" s="73">
        <v>1094392</v>
      </c>
      <c r="I80" s="73">
        <v>1271573.3500000001</v>
      </c>
      <c r="J80" s="73">
        <v>-177181.35</v>
      </c>
      <c r="K80" s="79">
        <f t="shared" si="24"/>
        <v>-0.1393402511935313</v>
      </c>
      <c r="L80" s="73">
        <v>1450000</v>
      </c>
      <c r="M80" s="82">
        <f t="shared" si="25"/>
        <v>0.75475310344827584</v>
      </c>
      <c r="N80" s="78"/>
    </row>
    <row r="81" spans="1:14" ht="9" x14ac:dyDescent="0.15">
      <c r="A81" s="69" t="s">
        <v>56</v>
      </c>
      <c r="B81" s="73">
        <v>33672.769999999997</v>
      </c>
      <c r="C81" s="73">
        <v>300</v>
      </c>
      <c r="D81" s="73">
        <v>19989.650000000001</v>
      </c>
      <c r="E81" s="81">
        <v>53362.42</v>
      </c>
      <c r="G81" s="69" t="s">
        <v>56</v>
      </c>
      <c r="H81" s="73">
        <v>497025.21</v>
      </c>
      <c r="I81" s="73">
        <v>595854.5</v>
      </c>
      <c r="J81" s="73">
        <v>-98829.29</v>
      </c>
      <c r="K81" s="79">
        <f t="shared" si="24"/>
        <v>-0.16586144771919986</v>
      </c>
      <c r="L81" s="73">
        <v>550000</v>
      </c>
      <c r="M81" s="82">
        <f t="shared" si="25"/>
        <v>0.90368219999999999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528847.03</v>
      </c>
      <c r="C84" s="67">
        <v>864.7</v>
      </c>
      <c r="D84" s="67">
        <v>22009.72</v>
      </c>
      <c r="E84" s="88">
        <v>549992.05000000005</v>
      </c>
      <c r="G84" s="72" t="s">
        <v>76</v>
      </c>
      <c r="H84" s="67">
        <v>6490567.25</v>
      </c>
      <c r="I84" s="67">
        <v>8452240.8499999996</v>
      </c>
      <c r="J84" s="67">
        <v>-1961673.6</v>
      </c>
      <c r="K84" s="89">
        <f t="shared" ref="K84" si="26">IF(ISERROR((H84-I84)/ABS(I84)),"",(H84-I84)/ABS(I84))</f>
        <v>-0.23208917431641807</v>
      </c>
      <c r="L84" s="67">
        <v>10300000</v>
      </c>
      <c r="M84" s="90">
        <f t="shared" ref="M84" si="27">H84/L84</f>
        <v>0.63015216019417475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347808218.85000002</v>
      </c>
      <c r="C88" s="67">
        <v>53021877.200000003</v>
      </c>
      <c r="D88" s="67">
        <v>1148622.05</v>
      </c>
      <c r="E88" s="88">
        <v>295934963.69999999</v>
      </c>
      <c r="G88" s="72" t="s">
        <v>77</v>
      </c>
      <c r="H88" s="67">
        <v>1732091566</v>
      </c>
      <c r="I88" s="67">
        <v>1923621062.46</v>
      </c>
      <c r="J88" s="67">
        <v>-191529496.46000001</v>
      </c>
      <c r="K88" s="89">
        <f t="shared" ref="K88" si="28">IF(ISERROR((H88-I88)/ABS(I88)),"",(H88-I88)/ABS(I88))</f>
        <v>-9.956716538290801E-2</v>
      </c>
      <c r="L88" s="67">
        <v>2220484378</v>
      </c>
      <c r="M88" s="90">
        <f t="shared" ref="M88" si="29">H88/L88</f>
        <v>0.78005122808389338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>
        <v>125850880.51000001</v>
      </c>
      <c r="I92" s="73">
        <v>149982733.37</v>
      </c>
      <c r="J92" s="73">
        <v>-24131852.859999999</v>
      </c>
      <c r="K92" s="79">
        <f t="shared" ref="K92:K93" si="30">IF(ISERROR((H92-I92)/ABS(I92)),"",(H92-I92)/ABS(I92))</f>
        <v>-0.16089754012195462</v>
      </c>
      <c r="L92" s="73">
        <v>203375000</v>
      </c>
      <c r="M92" s="82">
        <f t="shared" ref="M92:M93" si="31">H92/L92</f>
        <v>0.61881195087891827</v>
      </c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>
        <v>65036432.509999998</v>
      </c>
      <c r="I93" s="73">
        <v>80178565.739999995</v>
      </c>
      <c r="J93" s="73">
        <v>-15142133.23</v>
      </c>
      <c r="K93" s="79">
        <f t="shared" si="30"/>
        <v>-0.1888551271807771</v>
      </c>
      <c r="L93" s="73">
        <v>114703500</v>
      </c>
      <c r="M93" s="82">
        <f t="shared" si="31"/>
        <v>0.56699605949251763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>
        <v>190887313.02000001</v>
      </c>
      <c r="I96" s="67">
        <v>230161299.11000001</v>
      </c>
      <c r="J96" s="67">
        <v>-39273986.090000004</v>
      </c>
      <c r="K96" s="89">
        <f t="shared" ref="K96" si="32">IF(ISERROR((H96-I96)/ABS(I96)),"",(H96-I96)/ABS(I96))</f>
        <v>-0.17063679359591186</v>
      </c>
      <c r="L96" s="67">
        <v>318078500</v>
      </c>
      <c r="M96" s="90">
        <f t="shared" ref="M96" si="33">H96/L96</f>
        <v>0.60012642482909095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>
        <v>16096.66</v>
      </c>
      <c r="I101" s="73">
        <v>29248.66</v>
      </c>
      <c r="J101" s="73">
        <v>-13152</v>
      </c>
      <c r="K101" s="79">
        <f t="shared" ref="K101:K102" si="34">IF(ISERROR((H101-I101)/ABS(I101)),"",(H101-I101)/ABS(I101))</f>
        <v>-0.4496616255240411</v>
      </c>
      <c r="L101" s="73">
        <v>61826</v>
      </c>
      <c r="M101" s="82">
        <f t="shared" ref="M101:M102" si="35">H101/L101</f>
        <v>0.26035421990748231</v>
      </c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>
        <v>7140710.5999999996</v>
      </c>
      <c r="I102" s="73">
        <v>8963348.75</v>
      </c>
      <c r="J102" s="73">
        <v>-1822638.15</v>
      </c>
      <c r="K102" s="79">
        <f t="shared" si="34"/>
        <v>-0.20334343790873924</v>
      </c>
      <c r="L102" s="73">
        <v>11133561</v>
      </c>
      <c r="M102" s="82">
        <f t="shared" si="35"/>
        <v>0.64136807621568692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>
        <v>3096.69</v>
      </c>
      <c r="I104" s="73">
        <v>1265.6500000000001</v>
      </c>
      <c r="J104" s="73">
        <v>1831.04</v>
      </c>
      <c r="K104" s="79">
        <f t="shared" ref="K104:K106" si="36">IF(ISERROR((H104-I104)/ABS(I104)),"",(H104-I104)/ABS(I104))</f>
        <v>1.4467190771540315</v>
      </c>
      <c r="L104" s="73">
        <v>1627</v>
      </c>
      <c r="M104" s="82">
        <f t="shared" ref="M104:M106" si="37">H104/L104</f>
        <v>1.9033128457283344</v>
      </c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>
        <v>-64330946.890000001</v>
      </c>
      <c r="I105" s="73">
        <v>-58010636.829999998</v>
      </c>
      <c r="J105" s="73">
        <v>-6320310.0599999996</v>
      </c>
      <c r="K105" s="79">
        <f t="shared" si="36"/>
        <v>-0.1089508822066831</v>
      </c>
      <c r="L105" s="73">
        <v>-68335627</v>
      </c>
      <c r="M105" s="82">
        <f t="shared" si="37"/>
        <v>0.94139689228284973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56701.94</v>
      </c>
      <c r="I106" s="73">
        <v>196524.66</v>
      </c>
      <c r="J106" s="73">
        <v>-139822.72</v>
      </c>
      <c r="K106" s="79">
        <f t="shared" si="36"/>
        <v>-0.71147671747657515</v>
      </c>
      <c r="L106" s="73">
        <v>325400</v>
      </c>
      <c r="M106" s="82">
        <f t="shared" si="37"/>
        <v>0.17425304240934236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>
        <v>1882961.21</v>
      </c>
      <c r="I108" s="73">
        <v>-273250.81</v>
      </c>
      <c r="J108" s="73">
        <v>2156212.02</v>
      </c>
      <c r="K108" s="79">
        <f t="shared" ref="K108:K111" si="38">IF(ISERROR((H108-I108)/ABS(I108)),"",(H108-I108)/ABS(I108))</f>
        <v>7.8909629581701886</v>
      </c>
      <c r="L108" s="73">
        <v>4929810</v>
      </c>
      <c r="M108" s="82">
        <f t="shared" ref="M108" si="39">H108/L108</f>
        <v>0.38195411385022954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>
        <v>17119.72</v>
      </c>
      <c r="I110" s="73">
        <v>39381.519999999997</v>
      </c>
      <c r="J110" s="73">
        <v>-22261.8</v>
      </c>
      <c r="K110" s="79">
        <f t="shared" si="38"/>
        <v>-0.56528544352782717</v>
      </c>
      <c r="L110" s="73">
        <v>39048</v>
      </c>
      <c r="M110" s="82">
        <f t="shared" ref="M110:M111" si="40">H110/L110</f>
        <v>0.43842757631632867</v>
      </c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>
        <v>2749402.25</v>
      </c>
      <c r="I111" s="73">
        <v>2464349.23</v>
      </c>
      <c r="J111" s="73">
        <v>285053.02</v>
      </c>
      <c r="K111" s="79">
        <f t="shared" si="38"/>
        <v>0.1156707079215392</v>
      </c>
      <c r="L111" s="73">
        <v>2700820</v>
      </c>
      <c r="M111" s="82">
        <f t="shared" si="40"/>
        <v>1.0179879629149666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>
        <v>-52464857.82</v>
      </c>
      <c r="I114" s="67">
        <v>-46589769.170000002</v>
      </c>
      <c r="J114" s="67">
        <v>-5875088.6500000004</v>
      </c>
      <c r="K114" s="89">
        <f t="shared" ref="K114" si="41">IF(ISERROR((H114-I114)/ABS(I114)),"",(H114-I114)/ABS(I114))</f>
        <v>-0.12610254900732745</v>
      </c>
      <c r="L114" s="67">
        <v>-49143535</v>
      </c>
      <c r="M114" s="90">
        <f t="shared" ref="M114" si="42">H114/L114</f>
        <v>1.0675841251550178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>
        <v>138422455.19999999</v>
      </c>
      <c r="I118" s="67">
        <v>183571529.94</v>
      </c>
      <c r="J118" s="67">
        <v>-45149074.740000002</v>
      </c>
      <c r="K118" s="89">
        <f t="shared" ref="K118" si="43">IF(ISERROR((H118-I118)/ABS(I118)),"",(H118-I118)/ABS(I118))</f>
        <v>-0.24594813125301565</v>
      </c>
      <c r="L118" s="67">
        <v>268934965</v>
      </c>
      <c r="M118" s="90">
        <f t="shared" ref="M118" si="44">H118/L118</f>
        <v>0.51470605616491705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347808218.85000002</v>
      </c>
      <c r="C122" s="67">
        <v>53021877.200000003</v>
      </c>
      <c r="D122" s="67">
        <v>1148622.05</v>
      </c>
      <c r="E122" s="88">
        <v>295934963.69999999</v>
      </c>
      <c r="G122" s="72" t="s">
        <v>8</v>
      </c>
      <c r="H122" s="67">
        <v>1870514021.2</v>
      </c>
      <c r="I122" s="67">
        <v>2107192592.4000001</v>
      </c>
      <c r="J122" s="67">
        <v>-236678571.19999999</v>
      </c>
      <c r="K122" s="89">
        <f t="shared" ref="K122" si="45">IF(ISERROR((H122-I122)/ABS(I122)),"",(H122-I122)/ABS(I122))</f>
        <v>-0.11231938269602282</v>
      </c>
      <c r="L122" s="67">
        <v>2489419343</v>
      </c>
      <c r="M122" s="90">
        <f t="shared" ref="M122" si="46">H122/L122</f>
        <v>0.75138567010001744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>
        <v>799999.99</v>
      </c>
      <c r="C125" s="38"/>
      <c r="D125" s="95"/>
      <c r="E125" s="96"/>
      <c r="G125" s="64" t="s">
        <v>80</v>
      </c>
      <c r="H125" s="65">
        <v>2496863.09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154</v>
      </c>
      <c r="B126" s="171"/>
      <c r="C126" s="171"/>
      <c r="D126" s="171"/>
      <c r="E126" s="171"/>
      <c r="F126" s="6"/>
      <c r="G126" s="171" t="str">
        <f>+A126</f>
        <v>Vitoria-Gasteizen, 2020ko ABENDUAREN 9an / Vitoria-Gasteiz, 9 de DICIEMBRE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/>
      <c r="H128" s="78"/>
      <c r="I128" s="48"/>
      <c r="J128" s="169"/>
      <c r="K128" s="47"/>
      <c r="L128" s="48"/>
      <c r="M128" s="50"/>
    </row>
    <row r="129" spans="1:13" ht="9" customHeight="1" x14ac:dyDescent="0.15">
      <c r="A129" s="97" t="s">
        <v>14</v>
      </c>
      <c r="C129" s="169" t="s">
        <v>86</v>
      </c>
      <c r="D129" s="14"/>
      <c r="E129" s="14"/>
      <c r="G129" s="97"/>
      <c r="H129" s="14"/>
      <c r="I129" s="14"/>
      <c r="J129" s="169"/>
      <c r="L129" s="14"/>
    </row>
    <row r="130" spans="1:13" ht="9" customHeight="1" x14ac:dyDescent="0.15">
      <c r="A130" s="97"/>
      <c r="C130" s="169"/>
      <c r="D130" s="14"/>
      <c r="E130" s="14"/>
      <c r="G130" s="97"/>
      <c r="H130" s="14"/>
      <c r="I130" s="14"/>
      <c r="J130" s="169"/>
      <c r="L130" s="14"/>
    </row>
    <row r="131" spans="1:13" ht="9" customHeight="1" x14ac:dyDescent="0.15">
      <c r="A131" s="97"/>
      <c r="C131" s="169"/>
      <c r="D131" s="14"/>
      <c r="E131" s="14"/>
      <c r="G131" s="97"/>
      <c r="H131" s="14"/>
      <c r="I131" s="14"/>
      <c r="J131" s="16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70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2290" r:id="rId6"/>
      </mc:Fallback>
    </mc:AlternateContent>
    <mc:AlternateContent xmlns:mc="http://schemas.openxmlformats.org/markup-compatibility/2006">
      <mc:Choice Requires="x14">
        <oleObject progId="Word.Picture.8" shapeId="1229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1" r:id="rId7"/>
      </mc:Fallback>
    </mc:AlternateContent>
    <mc:AlternateContent xmlns:mc="http://schemas.openxmlformats.org/markup-compatibility/2006">
      <mc:Choice Requires="x14">
        <oleObject progId="Word.Picture.8" shapeId="1229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2292" r:id="rId9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2CA77-A144-4F3A-BF2C-845CF62F83C0}">
  <dimension ref="A1:N266"/>
  <sheetViews>
    <sheetView showGridLines="0" tabSelected="1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4.425781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14062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/>
    <row r="3" spans="1:14" ht="8.1" customHeight="1" x14ac:dyDescent="0.15"/>
    <row r="4" spans="1:14" ht="8.1" customHeight="1" x14ac:dyDescent="0.15"/>
    <row r="5" spans="1:14" ht="8.1" customHeight="1" x14ac:dyDescent="0.15"/>
    <row r="6" spans="1:14" ht="8.1" customHeight="1" x14ac:dyDescent="0.15"/>
    <row r="7" spans="1:14" x14ac:dyDescent="0.15">
      <c r="E7" s="16" t="s">
        <v>155</v>
      </c>
      <c r="M7" s="16" t="str">
        <f>+E7</f>
        <v>GP-10-01-IMP/VER:08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156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157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2"/>
      <c r="B10" s="72" t="s">
        <v>25</v>
      </c>
      <c r="C10" s="72"/>
      <c r="D10" s="72" t="s">
        <v>24</v>
      </c>
      <c r="E10" s="74"/>
      <c r="G10" s="62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2" t="s">
        <v>158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159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160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105163156.55</v>
      </c>
      <c r="C15" s="73">
        <v>9479.83</v>
      </c>
      <c r="D15" s="73">
        <v>1229073.32</v>
      </c>
      <c r="E15" s="81">
        <v>106382750.04000001</v>
      </c>
      <c r="G15" s="69" t="s">
        <v>81</v>
      </c>
      <c r="H15" s="73">
        <v>848321145.26999998</v>
      </c>
      <c r="I15" s="73">
        <v>845835868.85000002</v>
      </c>
      <c r="J15" s="73">
        <v>2485276.42</v>
      </c>
      <c r="K15" s="79">
        <f t="shared" ref="K15:K21" si="0">IF(ISERROR((H15-I15)/ABS(I15)),"",(H15-I15)/ABS(I15))</f>
        <v>2.9382490285957529E-3</v>
      </c>
      <c r="L15" s="73">
        <v>886000000</v>
      </c>
      <c r="M15" s="82">
        <f t="shared" ref="M15:M20" si="1">H15/L15</f>
        <v>0.9574730759255079</v>
      </c>
      <c r="N15" s="78"/>
    </row>
    <row r="16" spans="1:14" ht="9" x14ac:dyDescent="0.15">
      <c r="A16" s="69" t="s">
        <v>45</v>
      </c>
      <c r="B16" s="73">
        <v>813465.37</v>
      </c>
      <c r="C16" s="73">
        <v>36.89</v>
      </c>
      <c r="D16" s="73">
        <v>13627.82</v>
      </c>
      <c r="E16" s="81">
        <v>827056.3</v>
      </c>
      <c r="G16" s="69" t="s">
        <v>45</v>
      </c>
      <c r="H16" s="73">
        <v>19778275.609999999</v>
      </c>
      <c r="I16" s="73">
        <v>19867231.789999999</v>
      </c>
      <c r="J16" s="73">
        <v>-88956.18</v>
      </c>
      <c r="K16" s="79">
        <f t="shared" si="0"/>
        <v>-4.4775327000903583E-3</v>
      </c>
      <c r="L16" s="73">
        <v>18700000</v>
      </c>
      <c r="M16" s="82">
        <f t="shared" si="1"/>
        <v>1.0576617973262032</v>
      </c>
      <c r="N16" s="78"/>
    </row>
    <row r="17" spans="1:14" ht="9" x14ac:dyDescent="0.15">
      <c r="A17" s="69" t="s">
        <v>46</v>
      </c>
      <c r="B17" s="73">
        <v>327449.81</v>
      </c>
      <c r="C17" s="73">
        <v>2308.35</v>
      </c>
      <c r="D17" s="73">
        <v>26766.9</v>
      </c>
      <c r="E17" s="81">
        <v>351908.36</v>
      </c>
      <c r="G17" s="69" t="s">
        <v>46</v>
      </c>
      <c r="H17" s="73">
        <v>8767067.3699999992</v>
      </c>
      <c r="I17" s="73">
        <v>9502741.75</v>
      </c>
      <c r="J17" s="73">
        <v>-735674.38</v>
      </c>
      <c r="K17" s="79">
        <f t="shared" si="0"/>
        <v>-7.7417065448506045E-2</v>
      </c>
      <c r="L17" s="73">
        <v>9700000</v>
      </c>
      <c r="M17" s="82">
        <f t="shared" si="1"/>
        <v>0.90382137835051535</v>
      </c>
      <c r="N17" s="78"/>
    </row>
    <row r="18" spans="1:14" ht="9" x14ac:dyDescent="0.15">
      <c r="A18" s="69" t="s">
        <v>60</v>
      </c>
      <c r="B18" s="73">
        <v>976026.18</v>
      </c>
      <c r="C18" s="73" t="s">
        <v>108</v>
      </c>
      <c r="D18" s="73" t="s">
        <v>108</v>
      </c>
      <c r="E18" s="81">
        <v>976026.18</v>
      </c>
      <c r="G18" s="69" t="s">
        <v>60</v>
      </c>
      <c r="H18" s="73">
        <v>3801779.56</v>
      </c>
      <c r="I18" s="73">
        <v>2286890.5099999998</v>
      </c>
      <c r="J18" s="73">
        <v>1514889.05</v>
      </c>
      <c r="K18" s="79">
        <f t="shared" si="0"/>
        <v>0.66242307770125841</v>
      </c>
      <c r="L18" s="73">
        <v>2300000</v>
      </c>
      <c r="M18" s="82">
        <f t="shared" si="1"/>
        <v>1.6529476347826086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469723.45</v>
      </c>
      <c r="I19" s="73">
        <v>2181138.7799999998</v>
      </c>
      <c r="J19" s="73">
        <v>-1711415.33</v>
      </c>
      <c r="K19" s="79">
        <f t="shared" si="0"/>
        <v>-0.78464302486978843</v>
      </c>
      <c r="L19" s="73">
        <v>1400000</v>
      </c>
      <c r="M19" s="82">
        <f t="shared" si="1"/>
        <v>0.33551675000000003</v>
      </c>
      <c r="N19" s="78"/>
    </row>
    <row r="20" spans="1:14" ht="9" x14ac:dyDescent="0.15">
      <c r="A20" s="69" t="s">
        <v>47</v>
      </c>
      <c r="B20" s="73">
        <v>281185.82</v>
      </c>
      <c r="C20" s="73" t="s">
        <v>108</v>
      </c>
      <c r="D20" s="73">
        <v>104550.73</v>
      </c>
      <c r="E20" s="81">
        <v>385736.55</v>
      </c>
      <c r="G20" s="69" t="s">
        <v>47</v>
      </c>
      <c r="H20" s="73">
        <v>10324929.289999999</v>
      </c>
      <c r="I20" s="73">
        <v>30478328.59</v>
      </c>
      <c r="J20" s="73">
        <v>-20153399.300000001</v>
      </c>
      <c r="K20" s="79">
        <f t="shared" si="0"/>
        <v>-0.66123702421832842</v>
      </c>
      <c r="L20" s="73">
        <v>31800000</v>
      </c>
      <c r="M20" s="82">
        <f t="shared" si="1"/>
        <v>0.32468331100628928</v>
      </c>
      <c r="N20" s="78"/>
    </row>
    <row r="21" spans="1:14" ht="9" x14ac:dyDescent="0.15">
      <c r="A21" s="69" t="s">
        <v>62</v>
      </c>
      <c r="B21" s="73">
        <v>1372263.28</v>
      </c>
      <c r="C21" s="73">
        <v>5393152.7599999998</v>
      </c>
      <c r="D21" s="73">
        <v>350215.94</v>
      </c>
      <c r="E21" s="81">
        <v>-3670673.54</v>
      </c>
      <c r="G21" s="69" t="s">
        <v>62</v>
      </c>
      <c r="H21" s="73">
        <v>-31921643.920000002</v>
      </c>
      <c r="I21" s="73">
        <v>-31437355.300000001</v>
      </c>
      <c r="J21" s="73">
        <v>-484288.62</v>
      </c>
      <c r="K21" s="79">
        <f t="shared" si="0"/>
        <v>-1.5404877903326716E-2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108933547.01000001</v>
      </c>
      <c r="C24" s="67">
        <v>5404977.8300000001</v>
      </c>
      <c r="D24" s="67">
        <v>1724234.71</v>
      </c>
      <c r="E24" s="88">
        <v>105252803.89</v>
      </c>
      <c r="G24" s="87" t="s">
        <v>2</v>
      </c>
      <c r="H24" s="67">
        <v>859541276.63</v>
      </c>
      <c r="I24" s="67">
        <v>878714844.97000003</v>
      </c>
      <c r="J24" s="67">
        <v>-19173568.34</v>
      </c>
      <c r="K24" s="89">
        <f t="shared" ref="K24" si="2">IF(ISERROR((H24-I24)/ABS(I24)),"",(H24-I24)/ABS(I24))</f>
        <v>-2.1820011861361729E-2</v>
      </c>
      <c r="L24" s="67">
        <v>917900000</v>
      </c>
      <c r="M24" s="90">
        <f>H24/L24</f>
        <v>0.93642148015034321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813465.36</v>
      </c>
      <c r="C28" s="73">
        <v>36.89</v>
      </c>
      <c r="D28" s="73">
        <v>13627.8</v>
      </c>
      <c r="E28" s="81">
        <v>827056.27</v>
      </c>
      <c r="G28" s="69" t="s">
        <v>45</v>
      </c>
      <c r="H28" s="73">
        <v>19778275.399999999</v>
      </c>
      <c r="I28" s="73">
        <v>19867231.84</v>
      </c>
      <c r="J28" s="73">
        <v>-88956.44</v>
      </c>
      <c r="K28" s="79">
        <f t="shared" ref="K28:K31" si="3">IF(ISERROR((H28-I28)/ABS(I28)),"",(H28-I28)/ABS(I28))</f>
        <v>-4.4775457756978257E-3</v>
      </c>
      <c r="L28" s="73">
        <v>18700000</v>
      </c>
      <c r="M28" s="82">
        <f>H28/L28</f>
        <v>1.0576617860962565</v>
      </c>
      <c r="N28" s="78"/>
    </row>
    <row r="29" spans="1:14" ht="9" x14ac:dyDescent="0.15">
      <c r="A29" s="69" t="s">
        <v>46</v>
      </c>
      <c r="B29" s="73">
        <v>327449.8</v>
      </c>
      <c r="C29" s="73">
        <v>2308.31</v>
      </c>
      <c r="D29" s="73">
        <v>26766.83</v>
      </c>
      <c r="E29" s="81">
        <v>351908.32</v>
      </c>
      <c r="G29" s="69" t="s">
        <v>46</v>
      </c>
      <c r="H29" s="73">
        <v>8767067.1099999994</v>
      </c>
      <c r="I29" s="73">
        <v>9502741.5999999996</v>
      </c>
      <c r="J29" s="73">
        <v>-735674.49</v>
      </c>
      <c r="K29" s="79">
        <f t="shared" si="3"/>
        <v>-7.7417078246134807E-2</v>
      </c>
      <c r="L29" s="73">
        <v>9700000</v>
      </c>
      <c r="M29" s="82">
        <f>H29/L29</f>
        <v>0.90382135154639165</v>
      </c>
      <c r="N29" s="78"/>
    </row>
    <row r="30" spans="1:14" ht="9" x14ac:dyDescent="0.15">
      <c r="A30" s="69" t="s">
        <v>63</v>
      </c>
      <c r="B30" s="73">
        <v>976026.17</v>
      </c>
      <c r="C30" s="73" t="s">
        <v>108</v>
      </c>
      <c r="D30" s="73" t="s">
        <v>108</v>
      </c>
      <c r="E30" s="81">
        <v>976026.17</v>
      </c>
      <c r="G30" s="69" t="s">
        <v>63</v>
      </c>
      <c r="H30" s="73">
        <v>3801779.49</v>
      </c>
      <c r="I30" s="73">
        <v>2286890.5099999998</v>
      </c>
      <c r="J30" s="73">
        <v>1514888.98</v>
      </c>
      <c r="K30" s="79">
        <f t="shared" si="3"/>
        <v>0.66242304709200994</v>
      </c>
      <c r="L30" s="73">
        <v>2300000</v>
      </c>
      <c r="M30" s="82">
        <f>H30/L30</f>
        <v>1.6529476043478262</v>
      </c>
      <c r="N30" s="78"/>
    </row>
    <row r="31" spans="1:14" ht="9" x14ac:dyDescent="0.15">
      <c r="A31" s="69" t="s">
        <v>1</v>
      </c>
      <c r="B31" s="73">
        <v>11901165.41</v>
      </c>
      <c r="C31" s="73">
        <v>1929506.11</v>
      </c>
      <c r="D31" s="73">
        <v>49466.58</v>
      </c>
      <c r="E31" s="81">
        <v>10021125.880000001</v>
      </c>
      <c r="G31" s="69" t="s">
        <v>1</v>
      </c>
      <c r="H31" s="73">
        <v>138679669.41</v>
      </c>
      <c r="I31" s="73">
        <v>181585552.86000001</v>
      </c>
      <c r="J31" s="73">
        <v>-42905883.450000003</v>
      </c>
      <c r="K31" s="79">
        <f t="shared" si="3"/>
        <v>-0.23628467559354718</v>
      </c>
      <c r="L31" s="73">
        <v>178500000</v>
      </c>
      <c r="M31" s="82">
        <f>H31/L31</f>
        <v>0.77691691546218489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14018106.74</v>
      </c>
      <c r="C34" s="67">
        <v>1931851.31</v>
      </c>
      <c r="D34" s="67">
        <v>89861.21</v>
      </c>
      <c r="E34" s="88">
        <v>12176116.640000001</v>
      </c>
      <c r="G34" s="72" t="s">
        <v>10</v>
      </c>
      <c r="H34" s="67">
        <v>171026791.41</v>
      </c>
      <c r="I34" s="67">
        <v>213242416.81</v>
      </c>
      <c r="J34" s="67">
        <v>-42215625.399999999</v>
      </c>
      <c r="K34" s="89">
        <f t="shared" ref="K34" si="4">IF(ISERROR((H34-I34)/ABS(I34)),"",(H34-I34)/ABS(I34))</f>
        <v>-0.19797011322383543</v>
      </c>
      <c r="L34" s="67">
        <v>209200000</v>
      </c>
      <c r="M34" s="90">
        <f>H34/L34</f>
        <v>0.81752768360420647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2302823.1</v>
      </c>
      <c r="C37" s="73">
        <v>12247.63</v>
      </c>
      <c r="D37" s="73">
        <v>1947.91</v>
      </c>
      <c r="E37" s="81">
        <v>2292523.38</v>
      </c>
      <c r="G37" s="69" t="s">
        <v>64</v>
      </c>
      <c r="H37" s="73">
        <v>13375076.029999999</v>
      </c>
      <c r="I37" s="73">
        <v>12877427.32</v>
      </c>
      <c r="J37" s="73">
        <v>497648.71</v>
      </c>
      <c r="K37" s="79">
        <f t="shared" ref="K37:K41" si="5">IF(ISERROR((H37-I37)/ABS(I37)),"",(H37-I37)/ABS(I37))</f>
        <v>3.8645041251919796E-2</v>
      </c>
      <c r="L37" s="73">
        <v>11100000</v>
      </c>
      <c r="M37" s="82">
        <f>H37/L37</f>
        <v>1.2049618045045045</v>
      </c>
      <c r="N37" s="78"/>
    </row>
    <row r="38" spans="1:14" ht="9" x14ac:dyDescent="0.15">
      <c r="A38" s="69" t="s">
        <v>161</v>
      </c>
      <c r="B38" s="73">
        <v>238314.49</v>
      </c>
      <c r="C38" s="73">
        <v>210.62</v>
      </c>
      <c r="D38" s="73">
        <v>836.05</v>
      </c>
      <c r="E38" s="81">
        <v>238939.92</v>
      </c>
      <c r="G38" s="69" t="s">
        <v>161</v>
      </c>
      <c r="H38" s="73">
        <v>24893328.91</v>
      </c>
      <c r="I38" s="73">
        <v>24721404.16</v>
      </c>
      <c r="J38" s="73">
        <v>171924.75</v>
      </c>
      <c r="K38" s="79">
        <f t="shared" si="5"/>
        <v>6.954489675719132E-3</v>
      </c>
      <c r="L38" s="73">
        <v>22100000</v>
      </c>
      <c r="M38" s="82">
        <f>H38/L38</f>
        <v>1.1263949733031675</v>
      </c>
      <c r="N38" s="78"/>
    </row>
    <row r="39" spans="1:14" ht="9" x14ac:dyDescent="0.15">
      <c r="A39" s="69" t="s">
        <v>65</v>
      </c>
      <c r="B39" s="73">
        <v>1483165.76</v>
      </c>
      <c r="C39" s="73" t="s">
        <v>108</v>
      </c>
      <c r="D39" s="73">
        <v>158816.20000000001</v>
      </c>
      <c r="E39" s="81">
        <v>1641981.96</v>
      </c>
      <c r="G39" s="69" t="s">
        <v>65</v>
      </c>
      <c r="H39" s="73">
        <v>10276998.640000001</v>
      </c>
      <c r="I39" s="73">
        <v>9613111.1199999992</v>
      </c>
      <c r="J39" s="73">
        <v>663887.52</v>
      </c>
      <c r="K39" s="79">
        <f t="shared" si="5"/>
        <v>6.9060631018691629E-2</v>
      </c>
      <c r="L39" s="73">
        <v>9150000</v>
      </c>
      <c r="M39" s="82">
        <f>H39/L39</f>
        <v>1.123169250273224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>
        <v>3625842.81</v>
      </c>
      <c r="I40" s="73">
        <v>3549599.97</v>
      </c>
      <c r="J40" s="73">
        <v>76242.84</v>
      </c>
      <c r="K40" s="79">
        <f t="shared" si="5"/>
        <v>2.1479276719736914E-2</v>
      </c>
      <c r="L40" s="73">
        <v>3700000</v>
      </c>
      <c r="M40" s="82"/>
      <c r="N40" s="78"/>
    </row>
    <row r="41" spans="1:14" ht="9" x14ac:dyDescent="0.15">
      <c r="A41" s="69" t="s">
        <v>66</v>
      </c>
      <c r="B41" s="73">
        <v>1179273.06</v>
      </c>
      <c r="C41" s="73">
        <v>20998.51</v>
      </c>
      <c r="D41" s="73" t="s">
        <v>108</v>
      </c>
      <c r="E41" s="81">
        <v>1158274.55</v>
      </c>
      <c r="G41" s="69" t="s">
        <v>66</v>
      </c>
      <c r="H41" s="73">
        <v>4841333.75</v>
      </c>
      <c r="I41" s="73">
        <v>3881777.68</v>
      </c>
      <c r="J41" s="73">
        <v>959556.07</v>
      </c>
      <c r="K41" s="79">
        <f t="shared" si="5"/>
        <v>0.2471950093751891</v>
      </c>
      <c r="L41" s="73">
        <v>5916586</v>
      </c>
      <c r="M41" s="82">
        <f>H41/L41</f>
        <v>0.81826474760951673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128155230.16</v>
      </c>
      <c r="C45" s="67">
        <v>7370285.9000000004</v>
      </c>
      <c r="D45" s="67">
        <v>1975696.08</v>
      </c>
      <c r="E45" s="88">
        <v>122760640.34</v>
      </c>
      <c r="G45" s="72" t="s">
        <v>35</v>
      </c>
      <c r="H45" s="67">
        <v>1087580648.1800001</v>
      </c>
      <c r="I45" s="67">
        <v>1146600582.03</v>
      </c>
      <c r="J45" s="67">
        <v>-59019933.850000001</v>
      </c>
      <c r="K45" s="89">
        <f t="shared" ref="K45" si="6">IF(ISERROR((H45-I45)/ABS(I45)),"",(H45-I45)/ABS(I45))</f>
        <v>-5.1473839081354743E-2</v>
      </c>
      <c r="L45" s="67">
        <v>1179066586</v>
      </c>
      <c r="M45" s="90">
        <f>H45/L45</f>
        <v>0.92240816684461624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137753513.16</v>
      </c>
      <c r="C48" s="73">
        <v>63109944.909999996</v>
      </c>
      <c r="D48" s="73">
        <v>1291543.55</v>
      </c>
      <c r="E48" s="81">
        <v>75935111.799999997</v>
      </c>
      <c r="G48" s="69" t="s">
        <v>82</v>
      </c>
      <c r="H48" s="73">
        <v>575106529.09000003</v>
      </c>
      <c r="I48" s="73">
        <v>676441501.23000002</v>
      </c>
      <c r="J48" s="73">
        <v>-101334972.14</v>
      </c>
      <c r="K48" s="79">
        <f t="shared" ref="K48:K51" si="7">IF(ISERROR((H48-I48)/ABS(I48)),"",(H48-I48)/ABS(I48))</f>
        <v>-0.14980596541717006</v>
      </c>
      <c r="L48" s="73">
        <v>667195600</v>
      </c>
      <c r="M48" s="82">
        <f>H48/L48</f>
        <v>0.86197590195438945</v>
      </c>
      <c r="N48" s="78"/>
    </row>
    <row r="49" spans="1:14" ht="9" x14ac:dyDescent="0.15">
      <c r="A49" s="69" t="s">
        <v>67</v>
      </c>
      <c r="B49" s="73">
        <v>2251845.35</v>
      </c>
      <c r="C49" s="73">
        <v>8621.09</v>
      </c>
      <c r="D49" s="73">
        <v>4502.97</v>
      </c>
      <c r="E49" s="81">
        <v>2247727.23</v>
      </c>
      <c r="G49" s="69" t="s">
        <v>67</v>
      </c>
      <c r="H49" s="73">
        <v>20539711.34</v>
      </c>
      <c r="I49" s="73">
        <v>21587673.809999999</v>
      </c>
      <c r="J49" s="73">
        <v>-1047962.47</v>
      </c>
      <c r="K49" s="79">
        <f t="shared" si="7"/>
        <v>-4.8544483265008112E-2</v>
      </c>
      <c r="L49" s="73">
        <v>23500000</v>
      </c>
      <c r="M49" s="82">
        <f>H49/L49</f>
        <v>0.87403026978723408</v>
      </c>
      <c r="N49" s="78"/>
    </row>
    <row r="50" spans="1:14" ht="9" x14ac:dyDescent="0.15">
      <c r="A50" s="69" t="s">
        <v>49</v>
      </c>
      <c r="B50" s="73">
        <v>507015.89</v>
      </c>
      <c r="C50" s="73">
        <v>7785.84</v>
      </c>
      <c r="D50" s="73">
        <v>207.98</v>
      </c>
      <c r="E50" s="81">
        <v>499438.03</v>
      </c>
      <c r="G50" s="69" t="s">
        <v>49</v>
      </c>
      <c r="H50" s="73">
        <v>5695386.0999999996</v>
      </c>
      <c r="I50" s="73">
        <v>6371591.4299999997</v>
      </c>
      <c r="J50" s="73">
        <v>-676205.33</v>
      </c>
      <c r="K50" s="79">
        <f t="shared" si="7"/>
        <v>-0.10612816867323838</v>
      </c>
      <c r="L50" s="73">
        <v>6500000</v>
      </c>
      <c r="M50" s="82">
        <f>H50/L50</f>
        <v>0.8762132461538461</v>
      </c>
      <c r="N50" s="78"/>
    </row>
    <row r="51" spans="1:14" ht="9" x14ac:dyDescent="0.15">
      <c r="A51" s="69" t="s">
        <v>68</v>
      </c>
      <c r="B51" s="73">
        <v>370421.4</v>
      </c>
      <c r="C51" s="73">
        <v>142028.19</v>
      </c>
      <c r="D51" s="73">
        <v>147.5</v>
      </c>
      <c r="E51" s="81">
        <v>228540.71</v>
      </c>
      <c r="G51" s="69" t="s">
        <v>68</v>
      </c>
      <c r="H51" s="73">
        <v>2426981.9</v>
      </c>
      <c r="I51" s="73">
        <v>4119127.14</v>
      </c>
      <c r="J51" s="73">
        <v>-1692145.24</v>
      </c>
      <c r="K51" s="79">
        <f t="shared" si="7"/>
        <v>-0.41080189624833968</v>
      </c>
      <c r="L51" s="73">
        <v>4250000</v>
      </c>
      <c r="M51" s="82">
        <f>H51/L51</f>
        <v>0.57105456470588234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134055.95000000001</v>
      </c>
      <c r="C53" s="73">
        <v>31972.66</v>
      </c>
      <c r="D53" s="73" t="s">
        <v>108</v>
      </c>
      <c r="E53" s="81">
        <v>102083.29</v>
      </c>
      <c r="G53" s="69" t="s">
        <v>50</v>
      </c>
      <c r="H53" s="73">
        <v>521707.85</v>
      </c>
      <c r="I53" s="73">
        <v>929840.13</v>
      </c>
      <c r="J53" s="73">
        <v>-408132.28</v>
      </c>
      <c r="K53" s="79">
        <f t="shared" ref="K53:K65" si="8">IF(ISERROR((H53-I53)/ABS(I53)),"",(H53-I53)/ABS(I53))</f>
        <v>-0.43892736700877821</v>
      </c>
      <c r="L53" s="73">
        <v>1079210</v>
      </c>
      <c r="M53" s="82">
        <f>H53/L53</f>
        <v>0.48341643424356701</v>
      </c>
      <c r="N53" s="78"/>
    </row>
    <row r="54" spans="1:14" ht="9" x14ac:dyDescent="0.15">
      <c r="A54" s="69" t="s">
        <v>51</v>
      </c>
      <c r="B54" s="73">
        <v>8243.9500000000007</v>
      </c>
      <c r="C54" s="73" t="s">
        <v>108</v>
      </c>
      <c r="D54" s="73" t="s">
        <v>108</v>
      </c>
      <c r="E54" s="81">
        <v>8243.9500000000007</v>
      </c>
      <c r="G54" s="69" t="s">
        <v>51</v>
      </c>
      <c r="H54" s="73">
        <v>29653.26</v>
      </c>
      <c r="I54" s="73">
        <v>40316.870000000003</v>
      </c>
      <c r="J54" s="73">
        <v>-10663.61</v>
      </c>
      <c r="K54" s="79">
        <f t="shared" si="8"/>
        <v>-0.26449498683801603</v>
      </c>
      <c r="L54" s="73">
        <v>16086</v>
      </c>
      <c r="M54" s="82">
        <f>H54/L54</f>
        <v>1.8434203655352479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40130777.18</v>
      </c>
      <c r="C56" s="73">
        <v>1962532.7</v>
      </c>
      <c r="D56" s="73" t="s">
        <v>108</v>
      </c>
      <c r="E56" s="81">
        <v>38168244.479999997</v>
      </c>
      <c r="G56" s="69" t="s">
        <v>93</v>
      </c>
      <c r="H56" s="73">
        <v>209670932.05000001</v>
      </c>
      <c r="I56" s="73">
        <v>241719415.91999999</v>
      </c>
      <c r="J56" s="73">
        <v>-32048483.870000001</v>
      </c>
      <c r="K56" s="79">
        <f t="shared" ref="K56:K57" si="9">IF(ISERROR((H56-I56)/ABS(I56)),"",(H56-I56)/ABS(I56))</f>
        <v>-0.1325854762143179</v>
      </c>
      <c r="L56" s="73">
        <v>244284288</v>
      </c>
      <c r="M56" s="82">
        <f>H56/L56</f>
        <v>0.85830707233205272</v>
      </c>
      <c r="N56" s="78"/>
    </row>
    <row r="57" spans="1:14" ht="9" x14ac:dyDescent="0.15">
      <c r="A57" s="69" t="s">
        <v>94</v>
      </c>
      <c r="B57" s="73">
        <v>247.86</v>
      </c>
      <c r="C57" s="73" t="s">
        <v>108</v>
      </c>
      <c r="D57" s="73" t="s">
        <v>108</v>
      </c>
      <c r="E57" s="81">
        <v>247.86</v>
      </c>
      <c r="G57" s="69" t="s">
        <v>94</v>
      </c>
      <c r="H57" s="73">
        <v>-20846.66</v>
      </c>
      <c r="I57" s="73">
        <v>-204985.49</v>
      </c>
      <c r="J57" s="73">
        <v>184138.83</v>
      </c>
      <c r="K57" s="79">
        <f t="shared" si="9"/>
        <v>0.89830177735994876</v>
      </c>
      <c r="L57" s="73">
        <v>-325400</v>
      </c>
      <c r="M57" s="82">
        <f t="shared" ref="M57:M64" si="10">H57/L57</f>
        <v>6.4064720344191764E-2</v>
      </c>
      <c r="N57" s="78"/>
    </row>
    <row r="58" spans="1:14" ht="9" x14ac:dyDescent="0.15">
      <c r="A58" s="69" t="s">
        <v>52</v>
      </c>
      <c r="B58" s="73">
        <v>9507342.4800000004</v>
      </c>
      <c r="C58" s="73" t="s">
        <v>108</v>
      </c>
      <c r="D58" s="73" t="s">
        <v>108</v>
      </c>
      <c r="E58" s="81">
        <v>9507342.4800000004</v>
      </c>
      <c r="G58" s="69" t="s">
        <v>52</v>
      </c>
      <c r="H58" s="73">
        <v>54665934.200000003</v>
      </c>
      <c r="I58" s="73">
        <v>58522492.240000002</v>
      </c>
      <c r="J58" s="73">
        <v>-3856558.04</v>
      </c>
      <c r="K58" s="79">
        <f t="shared" si="8"/>
        <v>-6.5898732135061908E-2</v>
      </c>
      <c r="L58" s="73">
        <v>60075348</v>
      </c>
      <c r="M58" s="82">
        <f t="shared" si="10"/>
        <v>0.90995618036203474</v>
      </c>
      <c r="N58" s="78"/>
    </row>
    <row r="59" spans="1:14" ht="9" x14ac:dyDescent="0.15">
      <c r="A59" s="69" t="s">
        <v>5</v>
      </c>
      <c r="B59" s="73">
        <v>111526.96</v>
      </c>
      <c r="C59" s="73">
        <v>96113.57</v>
      </c>
      <c r="D59" s="73" t="s">
        <v>108</v>
      </c>
      <c r="E59" s="81">
        <v>15413.39</v>
      </c>
      <c r="G59" s="69" t="s">
        <v>5</v>
      </c>
      <c r="H59" s="73">
        <v>273325.55</v>
      </c>
      <c r="I59" s="73">
        <v>356797.56</v>
      </c>
      <c r="J59" s="73">
        <v>-83472.009999999995</v>
      </c>
      <c r="K59" s="79">
        <f t="shared" si="8"/>
        <v>-0.23394781623506622</v>
      </c>
      <c r="L59" s="73">
        <v>476874</v>
      </c>
      <c r="M59" s="82">
        <f t="shared" si="10"/>
        <v>0.57316093978702964</v>
      </c>
      <c r="N59" s="78"/>
    </row>
    <row r="60" spans="1:14" ht="9" x14ac:dyDescent="0.15">
      <c r="A60" s="69" t="s">
        <v>42</v>
      </c>
      <c r="B60" s="73">
        <v>1701941.52</v>
      </c>
      <c r="C60" s="73">
        <v>570931.35</v>
      </c>
      <c r="D60" s="73">
        <v>72127.25</v>
      </c>
      <c r="E60" s="81">
        <v>1203137.42</v>
      </c>
      <c r="G60" s="69" t="s">
        <v>42</v>
      </c>
      <c r="H60" s="73">
        <v>9156412.3499999996</v>
      </c>
      <c r="I60" s="73">
        <v>10502509.4</v>
      </c>
      <c r="J60" s="73">
        <v>-1346097.05</v>
      </c>
      <c r="K60" s="79">
        <f t="shared" si="8"/>
        <v>-0.12816908785627945</v>
      </c>
      <c r="L60" s="73">
        <v>11133886</v>
      </c>
      <c r="M60" s="82">
        <f t="shared" si="10"/>
        <v>0.82239142290481504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2412278.5299999998</v>
      </c>
      <c r="C62" s="73" t="s">
        <v>108</v>
      </c>
      <c r="D62" s="73" t="s">
        <v>108</v>
      </c>
      <c r="E62" s="81">
        <v>2412278.5299999998</v>
      </c>
      <c r="G62" s="69" t="s">
        <v>71</v>
      </c>
      <c r="H62" s="73">
        <v>11749357.43</v>
      </c>
      <c r="I62" s="73">
        <v>10587082.050000001</v>
      </c>
      <c r="J62" s="73">
        <v>1162275.3799999999</v>
      </c>
      <c r="K62" s="79">
        <f t="shared" si="8"/>
        <v>0.10978240978117279</v>
      </c>
      <c r="L62" s="73">
        <v>12100000</v>
      </c>
      <c r="M62" s="82">
        <f t="shared" si="10"/>
        <v>0.97102127520661152</v>
      </c>
      <c r="N62" s="78"/>
    </row>
    <row r="63" spans="1:14" ht="9" x14ac:dyDescent="0.15">
      <c r="A63" s="69" t="s">
        <v>72</v>
      </c>
      <c r="B63" s="73">
        <v>10592.76</v>
      </c>
      <c r="C63" s="73" t="s">
        <v>108</v>
      </c>
      <c r="D63" s="73">
        <v>1493.44</v>
      </c>
      <c r="E63" s="81">
        <v>12086.2</v>
      </c>
      <c r="G63" s="69" t="s">
        <v>72</v>
      </c>
      <c r="H63" s="73">
        <v>1099378.72</v>
      </c>
      <c r="I63" s="73">
        <v>1150603.1299999999</v>
      </c>
      <c r="J63" s="73">
        <v>-51224.41</v>
      </c>
      <c r="K63" s="79">
        <f t="shared" si="8"/>
        <v>-4.4519616420650554E-2</v>
      </c>
      <c r="L63" s="73">
        <v>1100000</v>
      </c>
      <c r="M63" s="82">
        <f t="shared" si="10"/>
        <v>0.99943519999999997</v>
      </c>
      <c r="N63" s="78"/>
    </row>
    <row r="64" spans="1:14" ht="9" x14ac:dyDescent="0.15">
      <c r="A64" s="69" t="s">
        <v>73</v>
      </c>
      <c r="B64" s="73">
        <v>1594.46</v>
      </c>
      <c r="C64" s="73" t="s">
        <v>108</v>
      </c>
      <c r="D64" s="73" t="s">
        <v>108</v>
      </c>
      <c r="E64" s="81">
        <v>1594.46</v>
      </c>
      <c r="G64" s="69" t="s">
        <v>73</v>
      </c>
      <c r="H64" s="73">
        <v>223481.21</v>
      </c>
      <c r="I64" s="73">
        <v>238988.74</v>
      </c>
      <c r="J64" s="73">
        <v>-15507.53</v>
      </c>
      <c r="K64" s="79">
        <f t="shared" si="8"/>
        <v>-6.4888119833595506E-2</v>
      </c>
      <c r="L64" s="73">
        <v>220000</v>
      </c>
      <c r="M64" s="82">
        <f t="shared" si="10"/>
        <v>1.0158236818181818</v>
      </c>
      <c r="N64" s="78"/>
    </row>
    <row r="65" spans="1:14" ht="9" x14ac:dyDescent="0.15">
      <c r="A65" s="69" t="s">
        <v>53</v>
      </c>
      <c r="B65" s="73" t="s">
        <v>108</v>
      </c>
      <c r="C65" s="73">
        <v>19344.21</v>
      </c>
      <c r="D65" s="73" t="s">
        <v>108</v>
      </c>
      <c r="E65" s="81">
        <v>-19344.21</v>
      </c>
      <c r="G65" s="69" t="s">
        <v>53</v>
      </c>
      <c r="H65" s="73">
        <v>-34807.86</v>
      </c>
      <c r="I65" s="73">
        <v>-459219.11</v>
      </c>
      <c r="J65" s="73">
        <v>424411.25</v>
      </c>
      <c r="K65" s="79">
        <f t="shared" si="8"/>
        <v>0.92420206554557371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194901397.44999999</v>
      </c>
      <c r="C68" s="67">
        <v>65949274.520000003</v>
      </c>
      <c r="D68" s="67">
        <v>1370022.69</v>
      </c>
      <c r="E68" s="88">
        <v>130322145.62</v>
      </c>
      <c r="G68" s="72" t="s">
        <v>9</v>
      </c>
      <c r="H68" s="67">
        <v>891103136.52999997</v>
      </c>
      <c r="I68" s="67">
        <v>1031903735.05</v>
      </c>
      <c r="J68" s="67">
        <v>-140800598.52000001</v>
      </c>
      <c r="K68" s="89">
        <f t="shared" ref="K68" si="11">IF(ISERROR((H68-I68)/ABS(I68)),"",(H68-I68)/ABS(I68))</f>
        <v>-0.13644741630204257</v>
      </c>
      <c r="L68" s="67">
        <v>1031117792</v>
      </c>
      <c r="M68" s="90">
        <f>H68/L68</f>
        <v>0.86421080447227894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>
        <v>25267.67</v>
      </c>
      <c r="C71" s="73" t="s">
        <v>108</v>
      </c>
      <c r="D71" s="73" t="s">
        <v>108</v>
      </c>
      <c r="E71" s="81">
        <v>25267.67</v>
      </c>
      <c r="G71" s="69" t="s">
        <v>6</v>
      </c>
      <c r="H71" s="73">
        <v>430055.06</v>
      </c>
      <c r="I71" s="73">
        <v>593696.73</v>
      </c>
      <c r="J71" s="73">
        <v>-163641.67000000001</v>
      </c>
      <c r="K71" s="79">
        <f t="shared" ref="K71:K73" si="12">IF(ISERROR((H71-I71)/ABS(I71)),"",(H71-I71)/ABS(I71))</f>
        <v>-0.27563175225842995</v>
      </c>
      <c r="L71" s="73">
        <v>600000</v>
      </c>
      <c r="M71" s="82">
        <f>H71/L71</f>
        <v>0.71675843333333333</v>
      </c>
      <c r="N71" s="78"/>
    </row>
    <row r="72" spans="1:14" ht="9" x14ac:dyDescent="0.15">
      <c r="A72" s="69" t="s">
        <v>74</v>
      </c>
      <c r="B72" s="73">
        <v>60460.11</v>
      </c>
      <c r="C72" s="73" t="s">
        <v>108</v>
      </c>
      <c r="D72" s="73">
        <v>174.61</v>
      </c>
      <c r="E72" s="81">
        <v>60634.720000000001</v>
      </c>
      <c r="G72" s="69" t="s">
        <v>74</v>
      </c>
      <c r="H72" s="73">
        <v>2997496.68</v>
      </c>
      <c r="I72" s="73">
        <v>5321357.78</v>
      </c>
      <c r="J72" s="73">
        <v>-2323861.1</v>
      </c>
      <c r="K72" s="79">
        <f t="shared" si="12"/>
        <v>-0.43670453971993589</v>
      </c>
      <c r="L72" s="73">
        <v>5600000</v>
      </c>
      <c r="M72" s="82">
        <f>H72/L72</f>
        <v>0.53526726428571436</v>
      </c>
      <c r="N72" s="78"/>
    </row>
    <row r="73" spans="1:14" ht="9" x14ac:dyDescent="0.15">
      <c r="A73" s="69" t="s">
        <v>54</v>
      </c>
      <c r="B73" s="73">
        <v>1855.5</v>
      </c>
      <c r="C73" s="73" t="s">
        <v>108</v>
      </c>
      <c r="D73" s="73" t="s">
        <v>108</v>
      </c>
      <c r="E73" s="81">
        <v>1855.5</v>
      </c>
      <c r="G73" s="69" t="s">
        <v>54</v>
      </c>
      <c r="H73" s="73">
        <v>639132.77</v>
      </c>
      <c r="I73" s="73">
        <v>616260.93000000005</v>
      </c>
      <c r="J73" s="73">
        <v>22871.84</v>
      </c>
      <c r="K73" s="79">
        <f t="shared" si="12"/>
        <v>3.7113889403957455E-2</v>
      </c>
      <c r="L73" s="73">
        <v>650000</v>
      </c>
      <c r="M73" s="82">
        <f>H73/L73</f>
        <v>0.98328118461538461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87583.28</v>
      </c>
      <c r="C76" s="67" t="s">
        <v>108</v>
      </c>
      <c r="D76" s="67">
        <v>174.61</v>
      </c>
      <c r="E76" s="88">
        <v>87757.89</v>
      </c>
      <c r="G76" s="72" t="s">
        <v>75</v>
      </c>
      <c r="H76" s="67">
        <v>4066684.51</v>
      </c>
      <c r="I76" s="67">
        <v>6531315.4400000004</v>
      </c>
      <c r="J76" s="67">
        <v>-2464630.9300000002</v>
      </c>
      <c r="K76" s="89">
        <f t="shared" ref="K76" si="13">IF(ISERROR((H76-I76)/ABS(I76)),"",(H76-I76)/ABS(I76))</f>
        <v>-0.37735597869087156</v>
      </c>
      <c r="L76" s="67">
        <v>6850000</v>
      </c>
      <c r="M76" s="90">
        <f>H76/L76</f>
        <v>0.59367657080291969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191696.3</v>
      </c>
      <c r="C79" s="73" t="s">
        <v>108</v>
      </c>
      <c r="D79" s="73" t="s">
        <v>108</v>
      </c>
      <c r="E79" s="81">
        <v>191696.3</v>
      </c>
      <c r="G79" s="69" t="s">
        <v>7</v>
      </c>
      <c r="H79" s="73">
        <v>1111919.72</v>
      </c>
      <c r="I79" s="73">
        <v>1656893.59</v>
      </c>
      <c r="J79" s="73">
        <v>-544973.87</v>
      </c>
      <c r="K79" s="79">
        <f t="shared" ref="K79:K81" si="14">IF(ISERROR((H79-I79)/ABS(I79)),"",(H79-I79)/ABS(I79))</f>
        <v>-0.32891301728072958</v>
      </c>
      <c r="L79" s="73">
        <v>1450000</v>
      </c>
      <c r="M79" s="82">
        <f>H79/L79</f>
        <v>0.76684118620689656</v>
      </c>
      <c r="N79" s="78"/>
    </row>
    <row r="80" spans="1:14" ht="9" x14ac:dyDescent="0.15">
      <c r="A80" s="69" t="s">
        <v>55</v>
      </c>
      <c r="B80" s="73">
        <v>129216.85</v>
      </c>
      <c r="C80" s="73" t="s">
        <v>108</v>
      </c>
      <c r="D80" s="73">
        <v>539.94000000000005</v>
      </c>
      <c r="E80" s="81">
        <v>129756.79</v>
      </c>
      <c r="G80" s="69" t="s">
        <v>55</v>
      </c>
      <c r="H80" s="73">
        <v>1224148.79</v>
      </c>
      <c r="I80" s="73">
        <v>1599748.66</v>
      </c>
      <c r="J80" s="73">
        <v>-375599.87</v>
      </c>
      <c r="K80" s="79">
        <f t="shared" si="14"/>
        <v>-0.23478680082157399</v>
      </c>
      <c r="L80" s="73">
        <v>1450000</v>
      </c>
      <c r="M80" s="82">
        <f>H80/L80</f>
        <v>0.84424054482758626</v>
      </c>
      <c r="N80" s="78"/>
    </row>
    <row r="81" spans="1:14" ht="9" x14ac:dyDescent="0.15">
      <c r="A81" s="69" t="s">
        <v>56</v>
      </c>
      <c r="B81" s="73">
        <v>50061.62</v>
      </c>
      <c r="C81" s="73" t="s">
        <v>108</v>
      </c>
      <c r="D81" s="73">
        <v>36551.01</v>
      </c>
      <c r="E81" s="81">
        <v>86612.63</v>
      </c>
      <c r="G81" s="69" t="s">
        <v>56</v>
      </c>
      <c r="H81" s="73">
        <v>583637.84</v>
      </c>
      <c r="I81" s="73">
        <v>730713.43</v>
      </c>
      <c r="J81" s="73">
        <v>-147075.59</v>
      </c>
      <c r="K81" s="79">
        <f t="shared" si="14"/>
        <v>-0.20127670296137853</v>
      </c>
      <c r="L81" s="73">
        <v>550000</v>
      </c>
      <c r="M81" s="82">
        <f>H81/L81</f>
        <v>1.0611597090909091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458558.05</v>
      </c>
      <c r="C84" s="67" t="s">
        <v>108</v>
      </c>
      <c r="D84" s="67">
        <v>37265.56</v>
      </c>
      <c r="E84" s="88">
        <v>495823.61</v>
      </c>
      <c r="G84" s="72" t="s">
        <v>76</v>
      </c>
      <c r="H84" s="67">
        <v>6986390.8600000003</v>
      </c>
      <c r="I84" s="67">
        <v>10518671.119999999</v>
      </c>
      <c r="J84" s="67">
        <v>-3532280.26</v>
      </c>
      <c r="K84" s="89">
        <f t="shared" ref="K84" si="15">IF(ISERROR((H84-I84)/ABS(I84)),"",(H84-I84)/ABS(I84))</f>
        <v>-0.33581050493001813</v>
      </c>
      <c r="L84" s="67">
        <v>10300000</v>
      </c>
      <c r="M84" s="90">
        <f>H84/L84</f>
        <v>0.6782903747572816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323515185.66000003</v>
      </c>
      <c r="C88" s="67">
        <v>73319560.420000002</v>
      </c>
      <c r="D88" s="67">
        <v>3382984.33</v>
      </c>
      <c r="E88" s="88">
        <v>253578609.56999999</v>
      </c>
      <c r="G88" s="72" t="s">
        <v>77</v>
      </c>
      <c r="H88" s="67">
        <v>1985670175.5699999</v>
      </c>
      <c r="I88" s="67">
        <v>2189022988.1999998</v>
      </c>
      <c r="J88" s="67">
        <v>-203352812.63</v>
      </c>
      <c r="K88" s="89">
        <f t="shared" ref="K88" si="16">IF(ISERROR((H88-I88)/ABS(I88)),"",(H88-I88)/ABS(I88))</f>
        <v>-9.2896609001449457E-2</v>
      </c>
      <c r="L88" s="67">
        <v>2220484378</v>
      </c>
      <c r="M88" s="90">
        <f>H88/L88</f>
        <v>0.89425090995618794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>
        <v>42998835.109999999</v>
      </c>
      <c r="C92" s="73" t="s">
        <v>108</v>
      </c>
      <c r="D92" s="73" t="s">
        <v>108</v>
      </c>
      <c r="E92" s="81">
        <v>42998835.109999999</v>
      </c>
      <c r="G92" s="69" t="s">
        <v>59</v>
      </c>
      <c r="H92" s="73">
        <v>168849715.62</v>
      </c>
      <c r="I92" s="73">
        <v>198022883.12</v>
      </c>
      <c r="J92" s="73">
        <v>-29173167.5</v>
      </c>
      <c r="K92" s="79">
        <f t="shared" ref="K92:K93" si="17">IF(ISERROR((H92-I92)/ABS(I92)),"",(H92-I92)/ABS(I92))</f>
        <v>-0.14732220357745895</v>
      </c>
      <c r="L92" s="73">
        <v>203375000</v>
      </c>
      <c r="M92" s="82">
        <f t="shared" ref="M92:M93" si="18">H92/L92</f>
        <v>0.83023830667486176</v>
      </c>
      <c r="N92" s="78"/>
    </row>
    <row r="93" spans="1:14" ht="9" x14ac:dyDescent="0.15">
      <c r="A93" s="69" t="s">
        <v>58</v>
      </c>
      <c r="B93" s="73">
        <v>31151844.890000001</v>
      </c>
      <c r="C93" s="73" t="s">
        <v>108</v>
      </c>
      <c r="D93" s="73" t="s">
        <v>108</v>
      </c>
      <c r="E93" s="81">
        <v>31151844.890000001</v>
      </c>
      <c r="G93" s="69" t="s">
        <v>58</v>
      </c>
      <c r="H93" s="73">
        <v>96188277.400000006</v>
      </c>
      <c r="I93" s="73">
        <v>113018347.42</v>
      </c>
      <c r="J93" s="73">
        <v>-16830070.02</v>
      </c>
      <c r="K93" s="79">
        <f t="shared" si="17"/>
        <v>-0.14891449401092291</v>
      </c>
      <c r="L93" s="73">
        <v>114703500</v>
      </c>
      <c r="M93" s="82">
        <f t="shared" si="18"/>
        <v>0.83858188634174202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>
        <v>74150680</v>
      </c>
      <c r="C96" s="67" t="s">
        <v>108</v>
      </c>
      <c r="D96" s="67" t="s">
        <v>108</v>
      </c>
      <c r="E96" s="88">
        <v>74150680</v>
      </c>
      <c r="G96" s="72" t="s">
        <v>43</v>
      </c>
      <c r="H96" s="67">
        <v>265037993.02000001</v>
      </c>
      <c r="I96" s="67">
        <v>311041230.54000002</v>
      </c>
      <c r="J96" s="67">
        <v>-46003237.520000003</v>
      </c>
      <c r="K96" s="89">
        <f t="shared" ref="K96" si="19">IF(ISERROR((H96-I96)/ABS(I96)),"",(H96-I96)/ABS(I96))</f>
        <v>-0.14790077006875774</v>
      </c>
      <c r="L96" s="67">
        <v>318078500</v>
      </c>
      <c r="M96" s="90">
        <f>H96/L96</f>
        <v>0.83324711673376228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>
        <v>5215.43</v>
      </c>
      <c r="C101" s="73" t="s">
        <v>108</v>
      </c>
      <c r="D101" s="73" t="s">
        <v>108</v>
      </c>
      <c r="E101" s="81">
        <v>5215.43</v>
      </c>
      <c r="G101" s="69" t="s">
        <v>41</v>
      </c>
      <c r="H101" s="73">
        <v>21312.09</v>
      </c>
      <c r="I101" s="73">
        <v>38849.75</v>
      </c>
      <c r="J101" s="73">
        <v>-17537.66</v>
      </c>
      <c r="K101" s="79">
        <f t="shared" ref="K101:K102" si="20">IF(ISERROR((H101-I101)/ABS(I101)),"",(H101-I101)/ABS(I101))</f>
        <v>-0.45142272472795836</v>
      </c>
      <c r="L101" s="73">
        <v>61826</v>
      </c>
      <c r="M101" s="82">
        <f t="shared" ref="M101:M102" si="21">H101/L101</f>
        <v>0.34471080128101445</v>
      </c>
      <c r="N101" s="78"/>
    </row>
    <row r="102" spans="1:14" ht="9" x14ac:dyDescent="0.15">
      <c r="A102" s="69" t="s">
        <v>84</v>
      </c>
      <c r="B102" s="73">
        <v>148224.04</v>
      </c>
      <c r="C102" s="73" t="s">
        <v>108</v>
      </c>
      <c r="D102" s="73" t="s">
        <v>108</v>
      </c>
      <c r="E102" s="81">
        <v>148224.04</v>
      </c>
      <c r="G102" s="69" t="s">
        <v>162</v>
      </c>
      <c r="H102" s="73">
        <v>7288934.6399999997</v>
      </c>
      <c r="I102" s="73">
        <v>9253044.6799999997</v>
      </c>
      <c r="J102" s="73">
        <v>-1964110.04</v>
      </c>
      <c r="K102" s="79">
        <f t="shared" si="20"/>
        <v>-0.21226635209547048</v>
      </c>
      <c r="L102" s="73">
        <v>11133561</v>
      </c>
      <c r="M102" s="82">
        <f t="shared" si="21"/>
        <v>0.65468134049833648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>
        <v>2849.83</v>
      </c>
      <c r="C104" s="73" t="s">
        <v>108</v>
      </c>
      <c r="D104" s="73" t="s">
        <v>108</v>
      </c>
      <c r="E104" s="81">
        <v>2849.83</v>
      </c>
      <c r="G104" s="69" t="s">
        <v>41</v>
      </c>
      <c r="H104" s="73">
        <v>5946.52</v>
      </c>
      <c r="I104" s="73">
        <v>1620.56</v>
      </c>
      <c r="J104" s="73">
        <v>4325.96</v>
      </c>
      <c r="K104" s="79">
        <f t="shared" ref="K104:K106" si="22">IF(ISERROR((H104-I104)/ABS(I104)),"",(H104-I104)/ABS(I104))</f>
        <v>2.669422915535371</v>
      </c>
      <c r="L104" s="73">
        <v>1627</v>
      </c>
      <c r="M104" s="82">
        <f t="shared" ref="M104:M106" si="23">H104/L104</f>
        <v>3.6548985863552552</v>
      </c>
      <c r="N104" s="78"/>
    </row>
    <row r="105" spans="1:14" ht="9" x14ac:dyDescent="0.15">
      <c r="A105" s="70" t="s">
        <v>95</v>
      </c>
      <c r="B105" s="73" t="s">
        <v>108</v>
      </c>
      <c r="C105" s="73">
        <v>7879814.8200000003</v>
      </c>
      <c r="D105" s="73" t="s">
        <v>108</v>
      </c>
      <c r="E105" s="81">
        <v>-7879814.8200000003</v>
      </c>
      <c r="G105" s="71" t="s">
        <v>97</v>
      </c>
      <c r="H105" s="73">
        <v>-72210761.709999993</v>
      </c>
      <c r="I105" s="73">
        <v>-66922725.280000001</v>
      </c>
      <c r="J105" s="73">
        <v>-5288036.43</v>
      </c>
      <c r="K105" s="79">
        <f t="shared" si="22"/>
        <v>-7.9017051500446495E-2</v>
      </c>
      <c r="L105" s="73">
        <v>-68335627</v>
      </c>
      <c r="M105" s="82">
        <f t="shared" si="23"/>
        <v>1.0567073850072377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56701.94</v>
      </c>
      <c r="I106" s="73">
        <v>200001.31</v>
      </c>
      <c r="J106" s="73">
        <v>-143299.37</v>
      </c>
      <c r="K106" s="79">
        <f t="shared" si="22"/>
        <v>-0.71649215697637181</v>
      </c>
      <c r="L106" s="73">
        <v>325400</v>
      </c>
      <c r="M106" s="82">
        <f t="shared" si="23"/>
        <v>0.17425304240934236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>
        <v>1487531.25</v>
      </c>
      <c r="C108" s="73" t="s">
        <v>108</v>
      </c>
      <c r="D108" s="73" t="s">
        <v>108</v>
      </c>
      <c r="E108" s="81">
        <v>1487531.25</v>
      </c>
      <c r="G108" s="69" t="s">
        <v>162</v>
      </c>
      <c r="H108" s="73">
        <v>3370492.46</v>
      </c>
      <c r="I108" s="73">
        <v>5043792.72</v>
      </c>
      <c r="J108" s="73">
        <v>-1673300.26</v>
      </c>
      <c r="K108" s="79">
        <f t="shared" ref="K108:K111" si="24">IF(ISERROR((H108-I108)/ABS(I108)),"",(H108-I108)/ABS(I108))</f>
        <v>-0.33175436678135334</v>
      </c>
      <c r="L108" s="73">
        <v>4929810</v>
      </c>
      <c r="M108" s="82">
        <f>H108/L108</f>
        <v>0.68369621952975879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>
        <v>3996.83</v>
      </c>
      <c r="C110" s="73" t="s">
        <v>108</v>
      </c>
      <c r="D110" s="73" t="s">
        <v>108</v>
      </c>
      <c r="E110" s="81">
        <v>3996.83</v>
      </c>
      <c r="G110" s="69" t="s">
        <v>41</v>
      </c>
      <c r="H110" s="73">
        <v>21116.55</v>
      </c>
      <c r="I110" s="73">
        <v>49121.24</v>
      </c>
      <c r="J110" s="73">
        <v>-28004.69</v>
      </c>
      <c r="K110" s="79">
        <f t="shared" si="24"/>
        <v>-0.5701136616258059</v>
      </c>
      <c r="L110" s="73">
        <v>39048</v>
      </c>
      <c r="M110" s="82">
        <f t="shared" ref="M110:M111" si="25">H110/L110</f>
        <v>0.5407844191763983</v>
      </c>
      <c r="N110" s="78"/>
    </row>
    <row r="111" spans="1:14" ht="9" x14ac:dyDescent="0.15">
      <c r="A111" s="69" t="s">
        <v>84</v>
      </c>
      <c r="B111" s="73">
        <v>305104.01</v>
      </c>
      <c r="C111" s="73" t="s">
        <v>108</v>
      </c>
      <c r="D111" s="73" t="s">
        <v>108</v>
      </c>
      <c r="E111" s="81">
        <v>305104.01</v>
      </c>
      <c r="G111" s="69" t="s">
        <v>162</v>
      </c>
      <c r="H111" s="73">
        <v>3054506.26</v>
      </c>
      <c r="I111" s="73">
        <v>2613974.39</v>
      </c>
      <c r="J111" s="73">
        <v>440531.87</v>
      </c>
      <c r="K111" s="79">
        <f t="shared" si="24"/>
        <v>0.16852952794231454</v>
      </c>
      <c r="L111" s="73">
        <v>2700820</v>
      </c>
      <c r="M111" s="82">
        <f t="shared" si="25"/>
        <v>1.1309551395502107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>
        <v>1952921.39</v>
      </c>
      <c r="C114" s="67">
        <v>7879814.8200000003</v>
      </c>
      <c r="D114" s="67" t="s">
        <v>108</v>
      </c>
      <c r="E114" s="88">
        <v>-5926893.4299999997</v>
      </c>
      <c r="G114" s="72" t="s">
        <v>44</v>
      </c>
      <c r="H114" s="67">
        <v>-58391751.25</v>
      </c>
      <c r="I114" s="67">
        <v>-49722320.630000003</v>
      </c>
      <c r="J114" s="67">
        <v>-8669430.6199999992</v>
      </c>
      <c r="K114" s="89">
        <f t="shared" ref="K114" si="26">IF(ISERROR((H114-I114)/ABS(I114)),"",(H114-I114)/ABS(I114))</f>
        <v>-0.1743569187872798</v>
      </c>
      <c r="L114" s="67">
        <v>-49143535</v>
      </c>
      <c r="M114" s="90">
        <f>H114/L114</f>
        <v>1.1881878511588553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>
        <v>76103601.390000001</v>
      </c>
      <c r="C118" s="67">
        <v>7879814.8200000003</v>
      </c>
      <c r="D118" s="67" t="s">
        <v>108</v>
      </c>
      <c r="E118" s="88">
        <v>68223786.569999993</v>
      </c>
      <c r="G118" s="72" t="s">
        <v>79</v>
      </c>
      <c r="H118" s="67">
        <v>206646241.77000001</v>
      </c>
      <c r="I118" s="67">
        <v>261318909.91</v>
      </c>
      <c r="J118" s="67">
        <v>-54672668.140000001</v>
      </c>
      <c r="K118" s="89">
        <f t="shared" ref="K118" si="27">IF(ISERROR((H118-I118)/ABS(I118)),"",(H118-I118)/ABS(I118))</f>
        <v>-0.20921818539205458</v>
      </c>
      <c r="L118" s="67">
        <v>268934965</v>
      </c>
      <c r="M118" s="90">
        <f>H118/L118</f>
        <v>0.76838741206447447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399618787.05000001</v>
      </c>
      <c r="C122" s="67">
        <v>81199375.239999995</v>
      </c>
      <c r="D122" s="67">
        <v>3382984.33</v>
      </c>
      <c r="E122" s="88">
        <v>321802396.13999999</v>
      </c>
      <c r="G122" s="72" t="s">
        <v>8</v>
      </c>
      <c r="H122" s="67">
        <v>2192316417.3400002</v>
      </c>
      <c r="I122" s="67">
        <v>2450341898.1100001</v>
      </c>
      <c r="J122" s="67">
        <v>-258025480.77000001</v>
      </c>
      <c r="K122" s="89">
        <f t="shared" ref="K122" si="28">IF(ISERROR((H122-I122)/ABS(I122)),"",(H122-I122)/ABS(I122))</f>
        <v>-0.10530182786696846</v>
      </c>
      <c r="L122" s="67">
        <v>2489419343</v>
      </c>
      <c r="M122" s="90">
        <f>H122/L122</f>
        <v>0.88065372493572702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>
        <v>-2496863.09</v>
      </c>
      <c r="C125" s="38"/>
      <c r="D125" s="95"/>
      <c r="E125" s="96"/>
      <c r="G125" s="64" t="s">
        <v>80</v>
      </c>
      <c r="H125" s="65" t="s">
        <v>108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163</v>
      </c>
      <c r="B126" s="171"/>
      <c r="C126" s="171"/>
      <c r="D126" s="171"/>
      <c r="E126" s="171"/>
      <c r="F126" s="6"/>
      <c r="G126" s="171"/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174" t="s">
        <v>163</v>
      </c>
      <c r="H128" s="175"/>
      <c r="I128" s="48"/>
      <c r="J128" s="176"/>
      <c r="K128" s="49"/>
      <c r="L128" s="48"/>
      <c r="M128" s="175"/>
    </row>
    <row r="129" spans="1:13" ht="9" customHeight="1" x14ac:dyDescent="0.15">
      <c r="A129" s="97" t="s">
        <v>14</v>
      </c>
      <c r="C129" s="169" t="s">
        <v>164</v>
      </c>
      <c r="D129" s="14"/>
      <c r="E129" s="14"/>
      <c r="G129" s="97"/>
      <c r="H129" s="14"/>
      <c r="I129" s="14"/>
      <c r="J129" s="169"/>
      <c r="L129" s="14"/>
    </row>
    <row r="130" spans="1:13" ht="9" customHeight="1" x14ac:dyDescent="0.15">
      <c r="A130" s="97"/>
      <c r="C130" s="169"/>
      <c r="D130" s="14"/>
      <c r="E130" s="14"/>
      <c r="G130" s="97"/>
      <c r="H130" s="14"/>
      <c r="I130" s="14"/>
      <c r="J130" s="169"/>
      <c r="L130" s="14"/>
    </row>
    <row r="131" spans="1:13" ht="9" customHeight="1" x14ac:dyDescent="0.15">
      <c r="A131" s="97"/>
      <c r="C131" s="169"/>
      <c r="D131" s="14"/>
      <c r="E131" s="14"/>
      <c r="G131" s="97"/>
      <c r="H131" s="14"/>
      <c r="I131" s="14"/>
      <c r="J131" s="169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95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3:13" ht="9" x14ac:dyDescent="0.15">
      <c r="M266" s="170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2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13313" r:id="rId4"/>
      </mc:Fallback>
    </mc:AlternateContent>
    <mc:AlternateContent xmlns:mc="http://schemas.openxmlformats.org/markup-compatibility/2006">
      <mc:Choice Requires="x14">
        <oleObject progId="Word.Picture.8" shapeId="1331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371475</xdr:colOff>
                <xdr:row>131</xdr:row>
                <xdr:rowOff>95250</xdr:rowOff>
              </to>
            </anchor>
          </objectPr>
        </oleObject>
      </mc:Choice>
      <mc:Fallback>
        <oleObject progId="Word.Picture.8" shapeId="1331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104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105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106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107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129527241.39</v>
      </c>
      <c r="C15" s="73" t="s">
        <v>108</v>
      </c>
      <c r="D15" s="73">
        <v>1852701.41</v>
      </c>
      <c r="E15" s="81">
        <v>131379942.8</v>
      </c>
      <c r="G15" s="69" t="s">
        <v>81</v>
      </c>
      <c r="H15" s="73">
        <v>136618914.13999999</v>
      </c>
      <c r="I15" s="73">
        <v>130151704.47</v>
      </c>
      <c r="J15" s="73">
        <v>6467209.6699999999</v>
      </c>
      <c r="K15" s="79">
        <f t="shared" ref="K15:K21" si="0">IF(ISERROR((H15-I15)/ABS(I15)),"",(H15-I15)/ABS(I15))</f>
        <v>4.9689780831803705E-2</v>
      </c>
      <c r="L15" s="73">
        <v>886000000</v>
      </c>
      <c r="M15" s="82">
        <f t="shared" ref="M15:M21" si="1">H15/L15</f>
        <v>0.15419742002257333</v>
      </c>
      <c r="N15" s="78"/>
    </row>
    <row r="16" spans="1:14" ht="9" x14ac:dyDescent="0.15">
      <c r="A16" s="69" t="s">
        <v>45</v>
      </c>
      <c r="B16" s="73">
        <v>8175390.0999999996</v>
      </c>
      <c r="C16" s="73" t="s">
        <v>108</v>
      </c>
      <c r="D16" s="73">
        <v>20685.2</v>
      </c>
      <c r="E16" s="81">
        <v>8196075.2999999998</v>
      </c>
      <c r="G16" s="69" t="s">
        <v>45</v>
      </c>
      <c r="H16" s="73">
        <v>8308882.2400000002</v>
      </c>
      <c r="I16" s="73">
        <v>5158926.17</v>
      </c>
      <c r="J16" s="73">
        <v>3149956.07</v>
      </c>
      <c r="K16" s="79">
        <f t="shared" si="0"/>
        <v>0.61058366919796414</v>
      </c>
      <c r="L16" s="73">
        <v>18700000</v>
      </c>
      <c r="M16" s="82">
        <f t="shared" si="1"/>
        <v>0.44432525347593582</v>
      </c>
      <c r="N16" s="78"/>
    </row>
    <row r="17" spans="1:14" ht="9" x14ac:dyDescent="0.15">
      <c r="A17" s="69" t="s">
        <v>46</v>
      </c>
      <c r="B17" s="73">
        <v>2069025.1</v>
      </c>
      <c r="C17" s="73" t="s">
        <v>108</v>
      </c>
      <c r="D17" s="73">
        <v>33134.32</v>
      </c>
      <c r="E17" s="81">
        <v>2102159.42</v>
      </c>
      <c r="G17" s="69" t="s">
        <v>46</v>
      </c>
      <c r="H17" s="73">
        <v>2127820.8199999998</v>
      </c>
      <c r="I17" s="73">
        <v>2094983.67</v>
      </c>
      <c r="J17" s="73">
        <v>32837.15</v>
      </c>
      <c r="K17" s="79">
        <f t="shared" si="0"/>
        <v>1.5674179455537191E-2</v>
      </c>
      <c r="L17" s="73">
        <v>9700000</v>
      </c>
      <c r="M17" s="82">
        <f t="shared" si="1"/>
        <v>0.21936297113402059</v>
      </c>
      <c r="N17" s="78"/>
    </row>
    <row r="18" spans="1:14" ht="9" x14ac:dyDescent="0.15">
      <c r="A18" s="69" t="s">
        <v>60</v>
      </c>
      <c r="B18" s="73">
        <v>783393.85</v>
      </c>
      <c r="C18" s="73" t="s">
        <v>108</v>
      </c>
      <c r="D18" s="73" t="s">
        <v>108</v>
      </c>
      <c r="E18" s="81">
        <v>783393.85</v>
      </c>
      <c r="G18" s="69" t="s">
        <v>60</v>
      </c>
      <c r="H18" s="73">
        <v>792001.36</v>
      </c>
      <c r="I18" s="73">
        <v>231960.11</v>
      </c>
      <c r="J18" s="73">
        <v>560041.25</v>
      </c>
      <c r="K18" s="79">
        <f t="shared" si="0"/>
        <v>2.4143860338745315</v>
      </c>
      <c r="L18" s="73">
        <v>2300000</v>
      </c>
      <c r="M18" s="82">
        <f t="shared" si="1"/>
        <v>0.34434841739130434</v>
      </c>
      <c r="N18" s="78"/>
    </row>
    <row r="19" spans="1:14" ht="9" x14ac:dyDescent="0.15">
      <c r="A19" s="69" t="s">
        <v>61</v>
      </c>
      <c r="B19" s="73">
        <v>114158.05</v>
      </c>
      <c r="C19" s="73" t="s">
        <v>108</v>
      </c>
      <c r="D19" s="73" t="s">
        <v>108</v>
      </c>
      <c r="E19" s="81">
        <v>114158.05</v>
      </c>
      <c r="G19" s="69" t="s">
        <v>61</v>
      </c>
      <c r="H19" s="73">
        <v>114158.05</v>
      </c>
      <c r="I19" s="73">
        <v>1242158.2</v>
      </c>
      <c r="J19" s="73">
        <v>-1128000.1499999999</v>
      </c>
      <c r="K19" s="79">
        <f t="shared" si="0"/>
        <v>-0.90809701211971228</v>
      </c>
      <c r="L19" s="73">
        <v>1400000</v>
      </c>
      <c r="M19" s="82">
        <f t="shared" si="1"/>
        <v>8.1541464285714294E-2</v>
      </c>
      <c r="N19" s="78"/>
    </row>
    <row r="20" spans="1:14" ht="9" x14ac:dyDescent="0.15">
      <c r="A20" s="69" t="s">
        <v>47</v>
      </c>
      <c r="B20" s="73">
        <v>7626572.46</v>
      </c>
      <c r="C20" s="73" t="s">
        <v>108</v>
      </c>
      <c r="D20" s="73">
        <v>106145.19</v>
      </c>
      <c r="E20" s="81">
        <v>7732717.6500000004</v>
      </c>
      <c r="G20" s="69" t="s">
        <v>47</v>
      </c>
      <c r="H20" s="73">
        <v>7812245.9299999997</v>
      </c>
      <c r="I20" s="73">
        <v>7418122.2599999998</v>
      </c>
      <c r="J20" s="73">
        <v>394123.67</v>
      </c>
      <c r="K20" s="79">
        <f t="shared" si="0"/>
        <v>5.3129842861338865E-2</v>
      </c>
      <c r="L20" s="73">
        <v>31800000</v>
      </c>
      <c r="M20" s="82">
        <f t="shared" si="1"/>
        <v>0.2456681110062893</v>
      </c>
      <c r="N20" s="78"/>
    </row>
    <row r="21" spans="1:14" ht="9" x14ac:dyDescent="0.15">
      <c r="A21" s="69" t="s">
        <v>62</v>
      </c>
      <c r="B21" s="73">
        <v>81936.649999999994</v>
      </c>
      <c r="C21" s="73">
        <v>285979.24</v>
      </c>
      <c r="D21" s="73">
        <v>705939.77</v>
      </c>
      <c r="E21" s="81">
        <v>501897.18</v>
      </c>
      <c r="G21" s="69" t="s">
        <v>62</v>
      </c>
      <c r="H21" s="73">
        <v>575537.97</v>
      </c>
      <c r="I21" s="73">
        <v>-6267279.4500000002</v>
      </c>
      <c r="J21" s="73">
        <v>6842817.4199999999</v>
      </c>
      <c r="K21" s="79">
        <f t="shared" si="0"/>
        <v>1.0918321856543352</v>
      </c>
      <c r="L21" s="73">
        <v>-32000000</v>
      </c>
      <c r="M21" s="82">
        <f t="shared" si="1"/>
        <v>-1.7985561562499999E-2</v>
      </c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148377717.59999999</v>
      </c>
      <c r="C24" s="67">
        <v>285979.24</v>
      </c>
      <c r="D24" s="67">
        <v>2718605.89</v>
      </c>
      <c r="E24" s="88">
        <v>150810344.25</v>
      </c>
      <c r="G24" s="87" t="s">
        <v>2</v>
      </c>
      <c r="H24" s="67">
        <v>156349560.50999999</v>
      </c>
      <c r="I24" s="67">
        <v>140030575.43000001</v>
      </c>
      <c r="J24" s="67">
        <v>16318985.08</v>
      </c>
      <c r="K24" s="89">
        <f t="shared" ref="K24" si="2">IF(ISERROR((H24-I24)/ABS(I24)),"",(H24-I24)/ABS(I24))</f>
        <v>0.11653872755923718</v>
      </c>
      <c r="L24" s="67">
        <v>917900000</v>
      </c>
      <c r="M24" s="90">
        <f t="shared" ref="M24" si="3">H24/L24</f>
        <v>0.1703339802919708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8175390.0999999996</v>
      </c>
      <c r="C28" s="73" t="s">
        <v>108</v>
      </c>
      <c r="D28" s="73">
        <v>20685.189999999999</v>
      </c>
      <c r="E28" s="81">
        <v>8196075.29</v>
      </c>
      <c r="G28" s="69" t="s">
        <v>45</v>
      </c>
      <c r="H28" s="73">
        <v>8308882.21</v>
      </c>
      <c r="I28" s="73">
        <v>5158926.16</v>
      </c>
      <c r="J28" s="73">
        <v>3149956.05</v>
      </c>
      <c r="K28" s="79">
        <f t="shared" ref="K28:K31" si="4">IF(ISERROR((H28-I28)/ABS(I28)),"",(H28-I28)/ABS(I28))</f>
        <v>0.61058366650473628</v>
      </c>
      <c r="L28" s="73">
        <v>18700000</v>
      </c>
      <c r="M28" s="82">
        <f t="shared" ref="M28:M31" si="5">H28/L28</f>
        <v>0.44432525187165778</v>
      </c>
      <c r="N28" s="78"/>
    </row>
    <row r="29" spans="1:14" ht="9" x14ac:dyDescent="0.15">
      <c r="A29" s="69" t="s">
        <v>46</v>
      </c>
      <c r="B29" s="73">
        <v>2069025.09</v>
      </c>
      <c r="C29" s="73" t="s">
        <v>108</v>
      </c>
      <c r="D29" s="73">
        <v>33134.28</v>
      </c>
      <c r="E29" s="81">
        <v>2102159.37</v>
      </c>
      <c r="G29" s="69" t="s">
        <v>46</v>
      </c>
      <c r="H29" s="73">
        <v>2127820.75</v>
      </c>
      <c r="I29" s="73">
        <v>2094983.64</v>
      </c>
      <c r="J29" s="73">
        <v>32837.11</v>
      </c>
      <c r="K29" s="79">
        <f t="shared" si="4"/>
        <v>1.5674160586762437E-2</v>
      </c>
      <c r="L29" s="73">
        <v>9700000</v>
      </c>
      <c r="M29" s="82">
        <f t="shared" si="5"/>
        <v>0.21936296391752577</v>
      </c>
      <c r="N29" s="78"/>
    </row>
    <row r="30" spans="1:14" ht="9" x14ac:dyDescent="0.15">
      <c r="A30" s="69" t="s">
        <v>63</v>
      </c>
      <c r="B30" s="73">
        <v>783393.85</v>
      </c>
      <c r="C30" s="73" t="s">
        <v>108</v>
      </c>
      <c r="D30" s="73" t="s">
        <v>108</v>
      </c>
      <c r="E30" s="81">
        <v>783393.85</v>
      </c>
      <c r="G30" s="69" t="s">
        <v>63</v>
      </c>
      <c r="H30" s="73">
        <v>792001.35</v>
      </c>
      <c r="I30" s="73">
        <v>231960.1</v>
      </c>
      <c r="J30" s="73">
        <v>560041.25</v>
      </c>
      <c r="K30" s="79">
        <f t="shared" si="4"/>
        <v>2.4143861379607956</v>
      </c>
      <c r="L30" s="73">
        <v>2300000</v>
      </c>
      <c r="M30" s="82">
        <f t="shared" si="5"/>
        <v>0.34434841304347824</v>
      </c>
      <c r="N30" s="78"/>
    </row>
    <row r="31" spans="1:14" ht="9" x14ac:dyDescent="0.15">
      <c r="A31" s="69" t="s">
        <v>1</v>
      </c>
      <c r="B31" s="73">
        <v>817999.34</v>
      </c>
      <c r="C31" s="73">
        <v>67274.7</v>
      </c>
      <c r="D31" s="73">
        <v>43432.53</v>
      </c>
      <c r="E31" s="81">
        <v>794157.17</v>
      </c>
      <c r="G31" s="69" t="s">
        <v>1</v>
      </c>
      <c r="H31" s="73">
        <v>-270713.56</v>
      </c>
      <c r="I31" s="73">
        <v>1042073.83</v>
      </c>
      <c r="J31" s="73">
        <v>-1312787.3899999999</v>
      </c>
      <c r="K31" s="79">
        <f t="shared" si="4"/>
        <v>-1.2597834742668856</v>
      </c>
      <c r="L31" s="73">
        <v>178500000</v>
      </c>
      <c r="M31" s="82">
        <f t="shared" si="5"/>
        <v>-1.5166025770308124E-3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11845808.380000001</v>
      </c>
      <c r="C34" s="67">
        <v>67274.7</v>
      </c>
      <c r="D34" s="67">
        <v>97252</v>
      </c>
      <c r="E34" s="88">
        <v>11875785.68</v>
      </c>
      <c r="G34" s="72" t="s">
        <v>10</v>
      </c>
      <c r="H34" s="67">
        <v>10957990.75</v>
      </c>
      <c r="I34" s="67">
        <v>8527943.7300000004</v>
      </c>
      <c r="J34" s="67">
        <v>2430047.02</v>
      </c>
      <c r="K34" s="89">
        <f t="shared" ref="K34" si="6">IF(ISERROR((H34-I34)/ABS(I34)),"",(H34-I34)/ABS(I34))</f>
        <v>0.28495110860681061</v>
      </c>
      <c r="L34" s="67">
        <v>209200000</v>
      </c>
      <c r="M34" s="90">
        <f t="shared" ref="M34" si="7">H34/L34</f>
        <v>5.2380452915869978E-2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1369294.59</v>
      </c>
      <c r="C37" s="73">
        <v>35166.9</v>
      </c>
      <c r="D37" s="73">
        <v>980.85</v>
      </c>
      <c r="E37" s="81">
        <v>1335108.54</v>
      </c>
      <c r="G37" s="69" t="s">
        <v>64</v>
      </c>
      <c r="H37" s="73">
        <v>1701433.42</v>
      </c>
      <c r="I37" s="73">
        <v>1551155.94</v>
      </c>
      <c r="J37" s="73">
        <v>150277.48000000001</v>
      </c>
      <c r="K37" s="79">
        <f t="shared" ref="K37:K41" si="8">IF(ISERROR((H37-I37)/ABS(I37)),"",(H37-I37)/ABS(I37))</f>
        <v>9.6880962206804297E-2</v>
      </c>
      <c r="L37" s="73">
        <v>11100000</v>
      </c>
      <c r="M37" s="82">
        <f t="shared" ref="M37:M41" si="9">H37/L37</f>
        <v>0.15328229009009009</v>
      </c>
      <c r="N37" s="78"/>
    </row>
    <row r="38" spans="1:14" ht="9" x14ac:dyDescent="0.15">
      <c r="A38" s="69" t="s">
        <v>90</v>
      </c>
      <c r="B38" s="73">
        <v>4568.07</v>
      </c>
      <c r="C38" s="73" t="s">
        <v>108</v>
      </c>
      <c r="D38" s="73">
        <v>1528.8</v>
      </c>
      <c r="E38" s="81">
        <v>6096.87</v>
      </c>
      <c r="G38" s="69" t="s">
        <v>90</v>
      </c>
      <c r="H38" s="73">
        <v>21480.93</v>
      </c>
      <c r="I38" s="73">
        <v>2865801.11</v>
      </c>
      <c r="J38" s="73">
        <v>-2844320.18</v>
      </c>
      <c r="K38" s="79">
        <f t="shared" si="8"/>
        <v>-0.99250438911303229</v>
      </c>
      <c r="L38" s="73">
        <v>22100000</v>
      </c>
      <c r="M38" s="82">
        <f t="shared" si="9"/>
        <v>9.7198778280542986E-4</v>
      </c>
      <c r="N38" s="78"/>
    </row>
    <row r="39" spans="1:14" ht="9" x14ac:dyDescent="0.15">
      <c r="A39" s="69" t="s">
        <v>65</v>
      </c>
      <c r="B39" s="73">
        <v>944950.42</v>
      </c>
      <c r="C39" s="73">
        <v>3373.08</v>
      </c>
      <c r="D39" s="73">
        <v>1939.76</v>
      </c>
      <c r="E39" s="81">
        <v>943517.1</v>
      </c>
      <c r="G39" s="69" t="s">
        <v>65</v>
      </c>
      <c r="H39" s="73">
        <v>996684.58</v>
      </c>
      <c r="I39" s="73">
        <v>905576.43</v>
      </c>
      <c r="J39" s="73">
        <v>91108.15</v>
      </c>
      <c r="K39" s="79">
        <f t="shared" si="8"/>
        <v>0.10060790782728289</v>
      </c>
      <c r="L39" s="73">
        <v>9150000</v>
      </c>
      <c r="M39" s="82">
        <f t="shared" si="9"/>
        <v>0.10892727650273223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 t="s">
        <v>108</v>
      </c>
      <c r="I40" s="73" t="s">
        <v>108</v>
      </c>
      <c r="J40" s="73" t="s">
        <v>108</v>
      </c>
      <c r="K40" s="79" t="str">
        <f t="shared" si="8"/>
        <v/>
      </c>
      <c r="L40" s="73">
        <v>3700000</v>
      </c>
      <c r="M40" s="82"/>
      <c r="N40" s="78"/>
    </row>
    <row r="41" spans="1:14" ht="9" x14ac:dyDescent="0.15">
      <c r="A41" s="69" t="s">
        <v>66</v>
      </c>
      <c r="B41" s="73">
        <v>9399.27</v>
      </c>
      <c r="C41" s="73" t="s">
        <v>108</v>
      </c>
      <c r="D41" s="73">
        <v>1990.31</v>
      </c>
      <c r="E41" s="81">
        <v>11389.58</v>
      </c>
      <c r="G41" s="69" t="s">
        <v>66</v>
      </c>
      <c r="H41" s="73">
        <v>13862.2</v>
      </c>
      <c r="I41" s="73">
        <v>20971.84</v>
      </c>
      <c r="J41" s="73">
        <v>-7109.64</v>
      </c>
      <c r="K41" s="79">
        <f t="shared" si="8"/>
        <v>-0.33900888047972899</v>
      </c>
      <c r="L41" s="73">
        <v>5916586</v>
      </c>
      <c r="M41" s="82">
        <f t="shared" si="9"/>
        <v>2.3429389854216606E-3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162551738.33000001</v>
      </c>
      <c r="C45" s="67">
        <v>391793.91999999998</v>
      </c>
      <c r="D45" s="67">
        <v>2822297.61</v>
      </c>
      <c r="E45" s="88">
        <v>164982242.02000001</v>
      </c>
      <c r="G45" s="72" t="s">
        <v>35</v>
      </c>
      <c r="H45" s="67">
        <v>170041012.38999999</v>
      </c>
      <c r="I45" s="67">
        <v>153902024.47999999</v>
      </c>
      <c r="J45" s="67">
        <v>16138987.91</v>
      </c>
      <c r="K45" s="89">
        <f t="shared" ref="K45" si="10">IF(ISERROR((H45-I45)/ABS(I45)),"",(H45-I45)/ABS(I45))</f>
        <v>0.10486533861091155</v>
      </c>
      <c r="L45" s="67">
        <v>1179066586</v>
      </c>
      <c r="M45" s="90">
        <f t="shared" ref="M45" si="11">H45/L45</f>
        <v>0.14421663238449198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141435709.16</v>
      </c>
      <c r="C48" s="73">
        <v>16654191.439999999</v>
      </c>
      <c r="D48" s="73">
        <v>3134858.17</v>
      </c>
      <c r="E48" s="81">
        <v>127916375.89</v>
      </c>
      <c r="G48" s="69" t="s">
        <v>82</v>
      </c>
      <c r="H48" s="73">
        <v>122629748.70999999</v>
      </c>
      <c r="I48" s="73">
        <v>121691016.51000001</v>
      </c>
      <c r="J48" s="73">
        <v>938732.2</v>
      </c>
      <c r="K48" s="79">
        <f t="shared" ref="K48:K51" si="12">IF(ISERROR((H48-I48)/ABS(I48)),"",(H48-I48)/ABS(I48))</f>
        <v>7.7140632638469861E-3</v>
      </c>
      <c r="L48" s="73">
        <v>667195600</v>
      </c>
      <c r="M48" s="82">
        <f t="shared" ref="M48:M51" si="13">H48/L48</f>
        <v>0.18379879709938135</v>
      </c>
      <c r="N48" s="78"/>
    </row>
    <row r="49" spans="1:14" ht="9" x14ac:dyDescent="0.15">
      <c r="A49" s="69" t="s">
        <v>67</v>
      </c>
      <c r="B49" s="73">
        <v>1816827.55</v>
      </c>
      <c r="C49" s="73">
        <v>6169.09</v>
      </c>
      <c r="D49" s="73">
        <v>5049.41</v>
      </c>
      <c r="E49" s="81">
        <v>1815707.87</v>
      </c>
      <c r="G49" s="69" t="s">
        <v>67</v>
      </c>
      <c r="H49" s="73">
        <v>3155452.04</v>
      </c>
      <c r="I49" s="73">
        <v>3488773.07</v>
      </c>
      <c r="J49" s="73">
        <v>-333321.03000000003</v>
      </c>
      <c r="K49" s="79">
        <f t="shared" si="12"/>
        <v>-9.5541046468809107E-2</v>
      </c>
      <c r="L49" s="73">
        <v>23500000</v>
      </c>
      <c r="M49" s="82">
        <f t="shared" si="13"/>
        <v>0.13427455489361703</v>
      </c>
      <c r="N49" s="78"/>
    </row>
    <row r="50" spans="1:14" ht="9" x14ac:dyDescent="0.15">
      <c r="A50" s="69" t="s">
        <v>49</v>
      </c>
      <c r="B50" s="73">
        <v>879551.93</v>
      </c>
      <c r="C50" s="73">
        <v>6128.41</v>
      </c>
      <c r="D50" s="73">
        <v>5876.78</v>
      </c>
      <c r="E50" s="81">
        <v>879300.3</v>
      </c>
      <c r="G50" s="69" t="s">
        <v>49</v>
      </c>
      <c r="H50" s="73">
        <v>1163542.83</v>
      </c>
      <c r="I50" s="73">
        <v>1212702.78</v>
      </c>
      <c r="J50" s="73">
        <v>-49159.95</v>
      </c>
      <c r="K50" s="79">
        <f t="shared" si="12"/>
        <v>-4.0537509116619616E-2</v>
      </c>
      <c r="L50" s="73">
        <v>6500000</v>
      </c>
      <c r="M50" s="82">
        <f t="shared" si="13"/>
        <v>0.17900658923076923</v>
      </c>
      <c r="N50" s="78"/>
    </row>
    <row r="51" spans="1:14" ht="9" x14ac:dyDescent="0.15">
      <c r="A51" s="69" t="s">
        <v>68</v>
      </c>
      <c r="B51" s="73">
        <v>294871.56</v>
      </c>
      <c r="C51" s="73" t="s">
        <v>108</v>
      </c>
      <c r="D51" s="73" t="s">
        <v>108</v>
      </c>
      <c r="E51" s="81">
        <v>294871.56</v>
      </c>
      <c r="G51" s="69" t="s">
        <v>68</v>
      </c>
      <c r="H51" s="73">
        <v>452883.47</v>
      </c>
      <c r="I51" s="73">
        <v>657931.71</v>
      </c>
      <c r="J51" s="73">
        <v>-205048.24</v>
      </c>
      <c r="K51" s="79">
        <f t="shared" si="12"/>
        <v>-0.31165580999280307</v>
      </c>
      <c r="L51" s="73">
        <v>4250000</v>
      </c>
      <c r="M51" s="82">
        <f t="shared" si="13"/>
        <v>0.10656081647058822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89449.919999999998</v>
      </c>
      <c r="C53" s="73" t="s">
        <v>108</v>
      </c>
      <c r="D53" s="73" t="s">
        <v>108</v>
      </c>
      <c r="E53" s="81">
        <v>89449.919999999998</v>
      </c>
      <c r="G53" s="69" t="s">
        <v>50</v>
      </c>
      <c r="H53" s="73">
        <v>89449.919999999998</v>
      </c>
      <c r="I53" s="73">
        <v>103826.54</v>
      </c>
      <c r="J53" s="73">
        <v>-14376.62</v>
      </c>
      <c r="K53" s="79">
        <f t="shared" ref="K53:K65" si="14">IF(ISERROR((H53-I53)/ABS(I53)),"",(H53-I53)/ABS(I53))</f>
        <v>-0.13846767888056363</v>
      </c>
      <c r="L53" s="73">
        <v>1079210</v>
      </c>
      <c r="M53" s="82">
        <f t="shared" ref="M53:M64" si="15">H53/L53</f>
        <v>8.288462857089908E-2</v>
      </c>
      <c r="N53" s="78"/>
    </row>
    <row r="54" spans="1:14" ht="9" x14ac:dyDescent="0.15">
      <c r="A54" s="69" t="s">
        <v>51</v>
      </c>
      <c r="B54" s="73">
        <v>5541.12</v>
      </c>
      <c r="C54" s="73" t="s">
        <v>108</v>
      </c>
      <c r="D54" s="73" t="s">
        <v>108</v>
      </c>
      <c r="E54" s="81">
        <v>5541.12</v>
      </c>
      <c r="G54" s="69" t="s">
        <v>51</v>
      </c>
      <c r="H54" s="73">
        <v>5541.12</v>
      </c>
      <c r="I54" s="73">
        <v>5847.03</v>
      </c>
      <c r="J54" s="73">
        <v>-305.91000000000003</v>
      </c>
      <c r="K54" s="79">
        <f t="shared" si="14"/>
        <v>-5.2318869579940565E-2</v>
      </c>
      <c r="L54" s="73">
        <v>16086</v>
      </c>
      <c r="M54" s="82">
        <f t="shared" si="15"/>
        <v>0.34446848190973517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11894987.33</v>
      </c>
      <c r="C56" s="73" t="s">
        <v>108</v>
      </c>
      <c r="D56" s="73" t="s">
        <v>108</v>
      </c>
      <c r="E56" s="81">
        <v>11894987.33</v>
      </c>
      <c r="G56" s="69" t="s">
        <v>93</v>
      </c>
      <c r="H56" s="73">
        <v>11895874.57</v>
      </c>
      <c r="I56" s="73">
        <v>11495143.279999999</v>
      </c>
      <c r="J56" s="73">
        <v>400731.29</v>
      </c>
      <c r="K56" s="79">
        <f t="shared" ref="K56:K57" si="16">IF(ISERROR((H56-I56)/ABS(I56)),"",(H56-I56)/ABS(I56))</f>
        <v>3.4860921716149414E-2</v>
      </c>
      <c r="L56" s="73">
        <v>244284288</v>
      </c>
      <c r="M56" s="82">
        <f t="shared" ref="M56" si="17">H56/L56</f>
        <v>4.8696846888490838E-2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 t="s">
        <v>108</v>
      </c>
      <c r="I57" s="73" t="s">
        <v>108</v>
      </c>
      <c r="J57" s="73" t="s">
        <v>108</v>
      </c>
      <c r="K57" s="79" t="str">
        <f t="shared" si="16"/>
        <v/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3383270.83</v>
      </c>
      <c r="C58" s="73" t="s">
        <v>108</v>
      </c>
      <c r="D58" s="73" t="s">
        <v>108</v>
      </c>
      <c r="E58" s="81">
        <v>3383270.83</v>
      </c>
      <c r="G58" s="69" t="s">
        <v>52</v>
      </c>
      <c r="H58" s="73">
        <v>3383270.83</v>
      </c>
      <c r="I58" s="73">
        <v>3196351.93</v>
      </c>
      <c r="J58" s="73">
        <v>186918.9</v>
      </c>
      <c r="K58" s="79">
        <f t="shared" si="14"/>
        <v>5.8478823387886417E-2</v>
      </c>
      <c r="L58" s="73">
        <v>60075348</v>
      </c>
      <c r="M58" s="82">
        <f t="shared" si="15"/>
        <v>5.6317124122194015E-2</v>
      </c>
      <c r="N58" s="78"/>
    </row>
    <row r="59" spans="1:14" ht="9" x14ac:dyDescent="0.15">
      <c r="A59" s="69" t="s">
        <v>5</v>
      </c>
      <c r="B59" s="73">
        <v>39892.92</v>
      </c>
      <c r="C59" s="73" t="s">
        <v>108</v>
      </c>
      <c r="D59" s="73" t="s">
        <v>108</v>
      </c>
      <c r="E59" s="81">
        <v>39892.92</v>
      </c>
      <c r="G59" s="69" t="s">
        <v>5</v>
      </c>
      <c r="H59" s="73">
        <v>39892.92</v>
      </c>
      <c r="I59" s="73">
        <v>49223.24</v>
      </c>
      <c r="J59" s="73">
        <v>-9330.32</v>
      </c>
      <c r="K59" s="79">
        <f t="shared" si="14"/>
        <v>-0.18955111447356982</v>
      </c>
      <c r="L59" s="73">
        <v>476874</v>
      </c>
      <c r="M59" s="82">
        <f t="shared" si="15"/>
        <v>8.3655053536154197E-2</v>
      </c>
      <c r="N59" s="78"/>
    </row>
    <row r="60" spans="1:14" ht="9" x14ac:dyDescent="0.15">
      <c r="A60" s="69" t="s">
        <v>42</v>
      </c>
      <c r="B60" s="73">
        <v>919502.2</v>
      </c>
      <c r="C60" s="73" t="s">
        <v>108</v>
      </c>
      <c r="D60" s="73" t="s">
        <v>108</v>
      </c>
      <c r="E60" s="81">
        <v>919502.2</v>
      </c>
      <c r="G60" s="69" t="s">
        <v>42</v>
      </c>
      <c r="H60" s="73">
        <v>923401.84</v>
      </c>
      <c r="I60" s="73">
        <v>992430.02</v>
      </c>
      <c r="J60" s="73">
        <v>-69028.179999999993</v>
      </c>
      <c r="K60" s="79">
        <f t="shared" si="14"/>
        <v>-6.9554707746547262E-2</v>
      </c>
      <c r="L60" s="73">
        <v>11133886</v>
      </c>
      <c r="M60" s="82">
        <f t="shared" si="15"/>
        <v>8.2936168018964807E-2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899750.52</v>
      </c>
      <c r="C62" s="73" t="s">
        <v>108</v>
      </c>
      <c r="D62" s="73" t="s">
        <v>108</v>
      </c>
      <c r="E62" s="81">
        <v>899750.52</v>
      </c>
      <c r="G62" s="69" t="s">
        <v>71</v>
      </c>
      <c r="H62" s="73">
        <v>1027964.6</v>
      </c>
      <c r="I62" s="73">
        <v>820122</v>
      </c>
      <c r="J62" s="73">
        <v>207842.6</v>
      </c>
      <c r="K62" s="79">
        <f t="shared" si="14"/>
        <v>0.25342888009344949</v>
      </c>
      <c r="L62" s="73">
        <v>12100000</v>
      </c>
      <c r="M62" s="82">
        <f t="shared" si="15"/>
        <v>8.4955752066115706E-2</v>
      </c>
      <c r="N62" s="78"/>
    </row>
    <row r="63" spans="1:14" ht="9" x14ac:dyDescent="0.15">
      <c r="A63" s="69" t="s">
        <v>72</v>
      </c>
      <c r="B63" s="73">
        <v>67796.05</v>
      </c>
      <c r="C63" s="73" t="s">
        <v>108</v>
      </c>
      <c r="D63" s="73" t="s">
        <v>108</v>
      </c>
      <c r="E63" s="81">
        <v>67796.05</v>
      </c>
      <c r="G63" s="69" t="s">
        <v>72</v>
      </c>
      <c r="H63" s="73">
        <v>326537.28000000003</v>
      </c>
      <c r="I63" s="73">
        <v>300458.11</v>
      </c>
      <c r="J63" s="73">
        <v>26079.17</v>
      </c>
      <c r="K63" s="79">
        <f t="shared" si="14"/>
        <v>8.6798023191985207E-2</v>
      </c>
      <c r="L63" s="73">
        <v>1100000</v>
      </c>
      <c r="M63" s="82">
        <f t="shared" si="15"/>
        <v>0.29685207272727276</v>
      </c>
      <c r="N63" s="78"/>
    </row>
    <row r="64" spans="1:14" ht="9" x14ac:dyDescent="0.15">
      <c r="A64" s="69" t="s">
        <v>73</v>
      </c>
      <c r="B64" s="73">
        <v>53289.51</v>
      </c>
      <c r="C64" s="73" t="s">
        <v>108</v>
      </c>
      <c r="D64" s="73">
        <v>1514.47</v>
      </c>
      <c r="E64" s="81">
        <v>54803.98</v>
      </c>
      <c r="G64" s="69" t="s">
        <v>73</v>
      </c>
      <c r="H64" s="73">
        <v>56313.73</v>
      </c>
      <c r="I64" s="73">
        <v>52759.03</v>
      </c>
      <c r="J64" s="73">
        <v>3554.7</v>
      </c>
      <c r="K64" s="79">
        <f t="shared" si="14"/>
        <v>6.737614395109244E-2</v>
      </c>
      <c r="L64" s="73">
        <v>220000</v>
      </c>
      <c r="M64" s="82">
        <f t="shared" si="15"/>
        <v>0.25597150000000002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 t="s">
        <v>108</v>
      </c>
      <c r="I65" s="73" t="s">
        <v>108</v>
      </c>
      <c r="J65" s="73" t="s">
        <v>108</v>
      </c>
      <c r="K65" s="79" t="str">
        <f t="shared" si="14"/>
        <v/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161780440.59999999</v>
      </c>
      <c r="C68" s="67">
        <v>16666488.939999999</v>
      </c>
      <c r="D68" s="67">
        <v>3147298.83</v>
      </c>
      <c r="E68" s="88">
        <v>148261250.49000001</v>
      </c>
      <c r="G68" s="72" t="s">
        <v>9</v>
      </c>
      <c r="H68" s="67">
        <v>145149873.86000001</v>
      </c>
      <c r="I68" s="67">
        <v>144066585.25</v>
      </c>
      <c r="J68" s="67">
        <v>1083288.6100000001</v>
      </c>
      <c r="K68" s="89">
        <f t="shared" ref="K68" si="18">IF(ISERROR((H68-I68)/ABS(I68)),"",(H68-I68)/ABS(I68))</f>
        <v>7.5193606353629759E-3</v>
      </c>
      <c r="L68" s="67">
        <v>1031117792</v>
      </c>
      <c r="M68" s="90">
        <f t="shared" ref="M68" si="19">H68/L68</f>
        <v>0.14076943971499234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>
        <v>157008.91</v>
      </c>
      <c r="C71" s="73" t="s">
        <v>108</v>
      </c>
      <c r="D71" s="73" t="s">
        <v>108</v>
      </c>
      <c r="E71" s="81">
        <v>157008.91</v>
      </c>
      <c r="G71" s="69" t="s">
        <v>6</v>
      </c>
      <c r="H71" s="73">
        <v>157008.91</v>
      </c>
      <c r="I71" s="73">
        <v>154299.4</v>
      </c>
      <c r="J71" s="73">
        <v>2709.51</v>
      </c>
      <c r="K71" s="79">
        <f t="shared" ref="K71:K73" si="20">IF(ISERROR((H71-I71)/ABS(I71)),"",(H71-I71)/ABS(I71))</f>
        <v>1.7560081244645212E-2</v>
      </c>
      <c r="L71" s="73">
        <v>600000</v>
      </c>
      <c r="M71" s="82">
        <f t="shared" ref="M71:M73" si="21">H71/L71</f>
        <v>0.26168151666666667</v>
      </c>
      <c r="N71" s="78"/>
    </row>
    <row r="72" spans="1:14" ht="9" x14ac:dyDescent="0.15">
      <c r="A72" s="69" t="s">
        <v>74</v>
      </c>
      <c r="B72" s="73">
        <v>2161.31</v>
      </c>
      <c r="C72" s="73" t="s">
        <v>108</v>
      </c>
      <c r="D72" s="73">
        <v>2781.99</v>
      </c>
      <c r="E72" s="81">
        <v>4943.3</v>
      </c>
      <c r="G72" s="69" t="s">
        <v>74</v>
      </c>
      <c r="H72" s="73">
        <v>4943.3</v>
      </c>
      <c r="I72" s="73">
        <v>24775.62</v>
      </c>
      <c r="J72" s="73">
        <v>-19832.32</v>
      </c>
      <c r="K72" s="79">
        <f t="shared" si="20"/>
        <v>-0.80047724335455583</v>
      </c>
      <c r="L72" s="73">
        <v>5600000</v>
      </c>
      <c r="M72" s="82">
        <f t="shared" si="21"/>
        <v>8.8273214285714289E-4</v>
      </c>
      <c r="N72" s="78"/>
    </row>
    <row r="73" spans="1:14" ht="9" x14ac:dyDescent="0.15">
      <c r="A73" s="69" t="s">
        <v>54</v>
      </c>
      <c r="B73" s="73">
        <v>105803.9</v>
      </c>
      <c r="C73" s="73" t="s">
        <v>108</v>
      </c>
      <c r="D73" s="73">
        <v>3374.01</v>
      </c>
      <c r="E73" s="81">
        <v>109177.91</v>
      </c>
      <c r="G73" s="69" t="s">
        <v>54</v>
      </c>
      <c r="H73" s="73">
        <v>154886.04</v>
      </c>
      <c r="I73" s="73">
        <v>160577.79</v>
      </c>
      <c r="J73" s="73">
        <v>-5691.75</v>
      </c>
      <c r="K73" s="79">
        <f t="shared" si="20"/>
        <v>-3.5445437379602741E-2</v>
      </c>
      <c r="L73" s="73">
        <v>650000</v>
      </c>
      <c r="M73" s="82">
        <f t="shared" si="21"/>
        <v>0.23828621538461539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264974.12</v>
      </c>
      <c r="C76" s="67" t="s">
        <v>108</v>
      </c>
      <c r="D76" s="67">
        <v>6156</v>
      </c>
      <c r="E76" s="88">
        <v>271130.12</v>
      </c>
      <c r="G76" s="72" t="s">
        <v>75</v>
      </c>
      <c r="H76" s="67">
        <v>316838.25</v>
      </c>
      <c r="I76" s="67">
        <v>339652.81</v>
      </c>
      <c r="J76" s="67">
        <v>-22814.560000000001</v>
      </c>
      <c r="K76" s="89">
        <f t="shared" ref="K76" si="22">IF(ISERROR((H76-I76)/ABS(I76)),"",(H76-I76)/ABS(I76))</f>
        <v>-6.717023774954195E-2</v>
      </c>
      <c r="L76" s="67">
        <v>6850000</v>
      </c>
      <c r="M76" s="90">
        <f t="shared" ref="M76" si="23">H76/L76</f>
        <v>4.6253759124087593E-2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127571.05</v>
      </c>
      <c r="C79" s="73" t="s">
        <v>108</v>
      </c>
      <c r="D79" s="73" t="s">
        <v>108</v>
      </c>
      <c r="E79" s="81">
        <v>127571.05</v>
      </c>
      <c r="G79" s="69" t="s">
        <v>7</v>
      </c>
      <c r="H79" s="73">
        <v>127646.33</v>
      </c>
      <c r="I79" s="73">
        <v>163952.26999999999</v>
      </c>
      <c r="J79" s="73">
        <v>-36305.94</v>
      </c>
      <c r="K79" s="79">
        <f t="shared" ref="K79:K81" si="24">IF(ISERROR((H79-I79)/ABS(I79)),"",(H79-I79)/ABS(I79))</f>
        <v>-0.22144213068840091</v>
      </c>
      <c r="L79" s="73">
        <v>1450000</v>
      </c>
      <c r="M79" s="82">
        <f t="shared" ref="M79:M81" si="25">H79/L79</f>
        <v>8.8031951724137927E-2</v>
      </c>
      <c r="N79" s="78"/>
    </row>
    <row r="80" spans="1:14" ht="9" x14ac:dyDescent="0.15">
      <c r="A80" s="69" t="s">
        <v>55</v>
      </c>
      <c r="B80" s="73">
        <v>148776.46</v>
      </c>
      <c r="C80" s="73" t="s">
        <v>108</v>
      </c>
      <c r="D80" s="73">
        <v>3522.52</v>
      </c>
      <c r="E80" s="81">
        <v>152298.98000000001</v>
      </c>
      <c r="G80" s="69" t="s">
        <v>55</v>
      </c>
      <c r="H80" s="73">
        <v>206686.35</v>
      </c>
      <c r="I80" s="73">
        <v>264073.77</v>
      </c>
      <c r="J80" s="73">
        <v>-57387.42</v>
      </c>
      <c r="K80" s="79">
        <f t="shared" si="24"/>
        <v>-0.21731586594155114</v>
      </c>
      <c r="L80" s="73">
        <v>1450000</v>
      </c>
      <c r="M80" s="82">
        <f t="shared" si="25"/>
        <v>0.14254231034482759</v>
      </c>
      <c r="N80" s="78"/>
    </row>
    <row r="81" spans="1:14" ht="9" x14ac:dyDescent="0.15">
      <c r="A81" s="69" t="s">
        <v>56</v>
      </c>
      <c r="B81" s="73">
        <v>19056.400000000001</v>
      </c>
      <c r="C81" s="73">
        <v>150</v>
      </c>
      <c r="D81" s="73">
        <v>56186.04</v>
      </c>
      <c r="E81" s="81">
        <v>75092.44</v>
      </c>
      <c r="G81" s="69" t="s">
        <v>56</v>
      </c>
      <c r="H81" s="73">
        <v>97004.69</v>
      </c>
      <c r="I81" s="73">
        <v>6393</v>
      </c>
      <c r="J81" s="73">
        <v>90611.69</v>
      </c>
      <c r="K81" s="79">
        <f t="shared" si="24"/>
        <v>14.173578914437666</v>
      </c>
      <c r="L81" s="73">
        <v>550000</v>
      </c>
      <c r="M81" s="82">
        <f t="shared" si="25"/>
        <v>0.17637216363636363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560378.03</v>
      </c>
      <c r="C84" s="67">
        <v>150</v>
      </c>
      <c r="D84" s="67">
        <v>65864.56</v>
      </c>
      <c r="E84" s="88">
        <v>626092.59</v>
      </c>
      <c r="G84" s="72" t="s">
        <v>76</v>
      </c>
      <c r="H84" s="67">
        <v>748175.62</v>
      </c>
      <c r="I84" s="67">
        <v>774071.85</v>
      </c>
      <c r="J84" s="67">
        <v>-25896.23</v>
      </c>
      <c r="K84" s="89">
        <f t="shared" ref="K84" si="26">IF(ISERROR((H84-I84)/ABS(I84)),"",(H84-I84)/ABS(I84))</f>
        <v>-3.3454555930434601E-2</v>
      </c>
      <c r="L84" s="67">
        <v>10300000</v>
      </c>
      <c r="M84" s="90">
        <f t="shared" ref="M84" si="27">H84/L84</f>
        <v>7.2638409708737861E-2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324892556.95999998</v>
      </c>
      <c r="C88" s="67">
        <v>17058432.859999999</v>
      </c>
      <c r="D88" s="67">
        <v>6035461</v>
      </c>
      <c r="E88" s="88">
        <v>313869585.10000002</v>
      </c>
      <c r="G88" s="72" t="s">
        <v>77</v>
      </c>
      <c r="H88" s="67">
        <v>315939061.87</v>
      </c>
      <c r="I88" s="67">
        <v>298742681.57999998</v>
      </c>
      <c r="J88" s="67">
        <v>17196380.289999999</v>
      </c>
      <c r="K88" s="89">
        <f t="shared" ref="K88" si="28">IF(ISERROR((H88-I88)/ABS(I88)),"",(H88-I88)/ABS(I88))</f>
        <v>5.7562515670848399E-2</v>
      </c>
      <c r="L88" s="67">
        <v>2220484378</v>
      </c>
      <c r="M88" s="90">
        <f t="shared" ref="M88" si="29">H88/L88</f>
        <v>0.14228384806497388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 t="s">
        <v>108</v>
      </c>
      <c r="I92" s="73" t="s">
        <v>108</v>
      </c>
      <c r="J92" s="73" t="s">
        <v>108</v>
      </c>
      <c r="K92" s="79" t="str">
        <f t="shared" ref="K92:K93" si="30">IF(ISERROR((H92-I92)/ABS(I92)),"",(H92-I92)/ABS(I92))</f>
        <v/>
      </c>
      <c r="L92" s="73">
        <v>203375000</v>
      </c>
      <c r="M92" s="82"/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 t="s">
        <v>108</v>
      </c>
      <c r="I93" s="73" t="s">
        <v>108</v>
      </c>
      <c r="J93" s="73" t="s">
        <v>108</v>
      </c>
      <c r="K93" s="79" t="str">
        <f t="shared" si="30"/>
        <v/>
      </c>
      <c r="L93" s="73">
        <v>114703500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 t="s">
        <v>108</v>
      </c>
      <c r="I96" s="67" t="s">
        <v>108</v>
      </c>
      <c r="J96" s="67" t="s">
        <v>108</v>
      </c>
      <c r="K96" s="89" t="str">
        <f t="shared" ref="K96" si="31">IF(ISERROR((H96-I96)/ABS(I96)),"",(H96-I96)/ABS(I96))</f>
        <v/>
      </c>
      <c r="L96" s="67">
        <v>318078500</v>
      </c>
      <c r="M96" s="90"/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 t="s">
        <v>108</v>
      </c>
      <c r="I101" s="73" t="s">
        <v>108</v>
      </c>
      <c r="J101" s="73" t="s">
        <v>108</v>
      </c>
      <c r="K101" s="79" t="str">
        <f t="shared" ref="K101:K102" si="32">IF(ISERROR((H101-I101)/ABS(I101)),"",(H101-I101)/ABS(I101))</f>
        <v/>
      </c>
      <c r="L101" s="73">
        <v>61826</v>
      </c>
      <c r="M101" s="82"/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 t="s">
        <v>108</v>
      </c>
      <c r="I102" s="73" t="s">
        <v>108</v>
      </c>
      <c r="J102" s="73" t="s">
        <v>108</v>
      </c>
      <c r="K102" s="79" t="str">
        <f t="shared" si="32"/>
        <v/>
      </c>
      <c r="L102" s="73">
        <v>11133561</v>
      </c>
      <c r="M102" s="82"/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 t="s">
        <v>108</v>
      </c>
      <c r="I104" s="73" t="s">
        <v>108</v>
      </c>
      <c r="J104" s="73" t="s">
        <v>108</v>
      </c>
      <c r="K104" s="79" t="str">
        <f t="shared" ref="K104:K106" si="33">IF(ISERROR((H104-I104)/ABS(I104)),"",(H104-I104)/ABS(I104))</f>
        <v/>
      </c>
      <c r="L104" s="73">
        <v>1627</v>
      </c>
      <c r="M104" s="82"/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 t="s">
        <v>108</v>
      </c>
      <c r="I105" s="73" t="s">
        <v>108</v>
      </c>
      <c r="J105" s="73" t="s">
        <v>108</v>
      </c>
      <c r="K105" s="79" t="str">
        <f t="shared" si="33"/>
        <v/>
      </c>
      <c r="L105" s="73">
        <v>-68335627</v>
      </c>
      <c r="M105" s="82"/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 t="s">
        <v>108</v>
      </c>
      <c r="I106" s="73" t="s">
        <v>108</v>
      </c>
      <c r="J106" s="73" t="s">
        <v>108</v>
      </c>
      <c r="K106" s="79" t="str">
        <f t="shared" si="33"/>
        <v/>
      </c>
      <c r="L106" s="73">
        <v>325400</v>
      </c>
      <c r="M106" s="82"/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 t="s">
        <v>108</v>
      </c>
      <c r="I108" s="73" t="s">
        <v>108</v>
      </c>
      <c r="J108" s="73" t="s">
        <v>108</v>
      </c>
      <c r="K108" s="79" t="str">
        <f t="shared" ref="K108:K111" si="34">IF(ISERROR((H108-I108)/ABS(I108)),"",(H108-I108)/ABS(I108))</f>
        <v/>
      </c>
      <c r="L108" s="73">
        <v>4929810</v>
      </c>
      <c r="M108" s="82"/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 t="s">
        <v>108</v>
      </c>
      <c r="I110" s="73" t="s">
        <v>108</v>
      </c>
      <c r="J110" s="73" t="s">
        <v>108</v>
      </c>
      <c r="K110" s="79" t="str">
        <f t="shared" si="34"/>
        <v/>
      </c>
      <c r="L110" s="73">
        <v>39048</v>
      </c>
      <c r="M110" s="82"/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 t="s">
        <v>108</v>
      </c>
      <c r="I111" s="73" t="s">
        <v>108</v>
      </c>
      <c r="J111" s="73" t="s">
        <v>108</v>
      </c>
      <c r="K111" s="79" t="str">
        <f t="shared" si="34"/>
        <v/>
      </c>
      <c r="L111" s="73">
        <v>2700820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 t="s">
        <v>108</v>
      </c>
      <c r="I114" s="67" t="s">
        <v>108</v>
      </c>
      <c r="J114" s="67" t="s">
        <v>108</v>
      </c>
      <c r="K114" s="89" t="str">
        <f t="shared" ref="K114" si="35">IF(ISERROR((H114-I114)/ABS(I114)),"",(H114-I114)/ABS(I114))</f>
        <v/>
      </c>
      <c r="L114" s="67">
        <v>-49143535</v>
      </c>
      <c r="M114" s="90"/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 t="s">
        <v>108</v>
      </c>
      <c r="I118" s="67" t="s">
        <v>108</v>
      </c>
      <c r="J118" s="67" t="s">
        <v>108</v>
      </c>
      <c r="K118" s="89" t="str">
        <f t="shared" ref="K118" si="36">IF(ISERROR((H118-I118)/ABS(I118)),"",(H118-I118)/ABS(I118))</f>
        <v/>
      </c>
      <c r="L118" s="67">
        <v>268934965</v>
      </c>
      <c r="M118" s="90"/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324892556.95999998</v>
      </c>
      <c r="C122" s="67">
        <v>17058432.859999999</v>
      </c>
      <c r="D122" s="67">
        <v>6035461</v>
      </c>
      <c r="E122" s="88">
        <v>313869585.10000002</v>
      </c>
      <c r="G122" s="72" t="s">
        <v>8</v>
      </c>
      <c r="H122" s="67">
        <v>315939061.87</v>
      </c>
      <c r="I122" s="67">
        <v>298742681.57999998</v>
      </c>
      <c r="J122" s="67">
        <v>17196380.289999999</v>
      </c>
      <c r="K122" s="89">
        <f t="shared" ref="K122" si="37">IF(ISERROR((H122-I122)/ABS(I122)),"",(H122-I122)/ABS(I122))</f>
        <v>5.7562515670848399E-2</v>
      </c>
      <c r="L122" s="67">
        <v>2489419343</v>
      </c>
      <c r="M122" s="90">
        <f t="shared" ref="M122" si="38">H122/L122</f>
        <v>0.12691275287082077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>
        <v>968597.34</v>
      </c>
      <c r="C125" s="38"/>
      <c r="D125" s="95"/>
      <c r="E125" s="96"/>
      <c r="G125" s="64" t="s">
        <v>80</v>
      </c>
      <c r="H125" s="65">
        <f>+B125</f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109</v>
      </c>
      <c r="B126" s="171"/>
      <c r="C126" s="171"/>
      <c r="D126" s="171"/>
      <c r="E126" s="171"/>
      <c r="F126" s="6"/>
      <c r="G126" s="171" t="str">
        <f>+A126</f>
        <v>Vitoria-Gasteizen, 2020ko MARTXOAREN 10ean / Vitoria-Gasteiz, 10 de MARZO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2049" r:id="rId4"/>
      </mc:Fallback>
    </mc:AlternateContent>
    <mc:AlternateContent xmlns:mc="http://schemas.openxmlformats.org/markup-compatibility/2006">
      <mc:Choice Requires="x14">
        <oleObject progId="Word.Picture.8" shapeId="205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2050" r:id="rId6"/>
      </mc:Fallback>
    </mc:AlternateContent>
    <mc:AlternateContent xmlns:mc="http://schemas.openxmlformats.org/markup-compatibility/2006">
      <mc:Choice Requires="x14">
        <oleObject progId="Word.Picture.8" shapeId="205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1" r:id="rId7"/>
      </mc:Fallback>
    </mc:AlternateContent>
    <mc:AlternateContent xmlns:mc="http://schemas.openxmlformats.org/markup-compatibility/2006">
      <mc:Choice Requires="x14">
        <oleObject progId="Word.Picture.8" shapeId="205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2052" r:id="rId9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110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111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112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113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49577787.189999998</v>
      </c>
      <c r="C15" s="73">
        <v>145477.44</v>
      </c>
      <c r="D15" s="73">
        <v>1141290.8999999999</v>
      </c>
      <c r="E15" s="81">
        <v>50573600.649999999</v>
      </c>
      <c r="G15" s="69" t="s">
        <v>81</v>
      </c>
      <c r="H15" s="73">
        <v>187192514.78999999</v>
      </c>
      <c r="I15" s="73">
        <v>175836801.03</v>
      </c>
      <c r="J15" s="73">
        <v>11355713.76</v>
      </c>
      <c r="K15" s="79">
        <f t="shared" ref="K15:K21" si="0">IF(ISERROR((H15-I15)/ABS(I15)),"",(H15-I15)/ABS(I15))</f>
        <v>6.458098471697378E-2</v>
      </c>
      <c r="L15" s="73">
        <v>886000000</v>
      </c>
      <c r="M15" s="82">
        <f t="shared" ref="M15:M20" si="1">H15/L15</f>
        <v>0.21127823339729118</v>
      </c>
      <c r="N15" s="78"/>
    </row>
    <row r="16" spans="1:14" ht="9" x14ac:dyDescent="0.15">
      <c r="A16" s="69" t="s">
        <v>45</v>
      </c>
      <c r="B16" s="73">
        <v>1366628.43</v>
      </c>
      <c r="C16" s="73">
        <v>503.7</v>
      </c>
      <c r="D16" s="73">
        <v>24838.35</v>
      </c>
      <c r="E16" s="81">
        <v>1390963.08</v>
      </c>
      <c r="G16" s="69" t="s">
        <v>45</v>
      </c>
      <c r="H16" s="73">
        <v>9699845.3200000003</v>
      </c>
      <c r="I16" s="73">
        <v>6825220.3899999997</v>
      </c>
      <c r="J16" s="73">
        <v>2874624.93</v>
      </c>
      <c r="K16" s="79">
        <f t="shared" si="0"/>
        <v>0.42117686546968791</v>
      </c>
      <c r="L16" s="73">
        <v>18700000</v>
      </c>
      <c r="M16" s="82">
        <f t="shared" si="1"/>
        <v>0.51870830588235295</v>
      </c>
      <c r="N16" s="78"/>
    </row>
    <row r="17" spans="1:14" ht="9" x14ac:dyDescent="0.15">
      <c r="A17" s="69" t="s">
        <v>46</v>
      </c>
      <c r="B17" s="73">
        <v>137075.57</v>
      </c>
      <c r="C17" s="73">
        <v>875.54</v>
      </c>
      <c r="D17" s="73">
        <v>35323.599999999999</v>
      </c>
      <c r="E17" s="81">
        <v>171523.63</v>
      </c>
      <c r="G17" s="69" t="s">
        <v>46</v>
      </c>
      <c r="H17" s="73">
        <v>2299344.4500000002</v>
      </c>
      <c r="I17" s="73">
        <v>2272294.5499999998</v>
      </c>
      <c r="J17" s="73">
        <v>27049.9</v>
      </c>
      <c r="K17" s="79">
        <f t="shared" si="0"/>
        <v>1.1904222540163366E-2</v>
      </c>
      <c r="L17" s="73">
        <v>9700000</v>
      </c>
      <c r="M17" s="82">
        <f t="shared" si="1"/>
        <v>0.23704581958762888</v>
      </c>
      <c r="N17" s="78"/>
    </row>
    <row r="18" spans="1:14" ht="9" x14ac:dyDescent="0.15">
      <c r="A18" s="69" t="s">
        <v>60</v>
      </c>
      <c r="B18" s="73">
        <v>239740.68</v>
      </c>
      <c r="C18" s="73" t="s">
        <v>108</v>
      </c>
      <c r="D18" s="73">
        <v>64.52</v>
      </c>
      <c r="E18" s="81">
        <v>239805.2</v>
      </c>
      <c r="G18" s="69" t="s">
        <v>60</v>
      </c>
      <c r="H18" s="73">
        <v>1031806.56</v>
      </c>
      <c r="I18" s="73">
        <v>367046.11</v>
      </c>
      <c r="J18" s="73">
        <v>664760.44999999995</v>
      </c>
      <c r="K18" s="79">
        <f t="shared" si="0"/>
        <v>1.8111088277164962</v>
      </c>
      <c r="L18" s="73">
        <v>2300000</v>
      </c>
      <c r="M18" s="82">
        <f t="shared" si="1"/>
        <v>0.44861154782608698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114158.05</v>
      </c>
      <c r="I19" s="73">
        <v>1242158.2</v>
      </c>
      <c r="J19" s="73">
        <v>-1128000.1499999999</v>
      </c>
      <c r="K19" s="79">
        <f t="shared" si="0"/>
        <v>-0.90809701211971228</v>
      </c>
      <c r="L19" s="73">
        <v>1400000</v>
      </c>
      <c r="M19" s="82">
        <f t="shared" si="1"/>
        <v>8.1541464285714294E-2</v>
      </c>
      <c r="N19" s="78"/>
    </row>
    <row r="20" spans="1:14" ht="9" x14ac:dyDescent="0.15">
      <c r="A20" s="69" t="s">
        <v>47</v>
      </c>
      <c r="B20" s="73">
        <v>52801.19</v>
      </c>
      <c r="C20" s="73" t="s">
        <v>108</v>
      </c>
      <c r="D20" s="73">
        <v>105984.43</v>
      </c>
      <c r="E20" s="81">
        <v>158785.62</v>
      </c>
      <c r="G20" s="69" t="s">
        <v>47</v>
      </c>
      <c r="H20" s="73">
        <v>7971031.5499999998</v>
      </c>
      <c r="I20" s="73">
        <v>7549571.54</v>
      </c>
      <c r="J20" s="73">
        <v>421460.01</v>
      </c>
      <c r="K20" s="79">
        <f t="shared" si="0"/>
        <v>5.5825685969988145E-2</v>
      </c>
      <c r="L20" s="73">
        <v>31800000</v>
      </c>
      <c r="M20" s="82">
        <f t="shared" si="1"/>
        <v>0.25066136949685536</v>
      </c>
      <c r="N20" s="78"/>
    </row>
    <row r="21" spans="1:14" ht="9" x14ac:dyDescent="0.15">
      <c r="A21" s="69" t="s">
        <v>62</v>
      </c>
      <c r="B21" s="73">
        <v>228327.98</v>
      </c>
      <c r="C21" s="73">
        <v>99977.5</v>
      </c>
      <c r="D21" s="73">
        <v>202476.72</v>
      </c>
      <c r="E21" s="81">
        <v>330827.2</v>
      </c>
      <c r="G21" s="69" t="s">
        <v>62</v>
      </c>
      <c r="H21" s="73">
        <v>906365.17</v>
      </c>
      <c r="I21" s="73">
        <v>-8581440.1899999995</v>
      </c>
      <c r="J21" s="73">
        <v>9487805.3599999994</v>
      </c>
      <c r="K21" s="79">
        <f t="shared" si="0"/>
        <v>1.1056192375559748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51602361.039999999</v>
      </c>
      <c r="C24" s="67">
        <v>246834.18</v>
      </c>
      <c r="D24" s="67">
        <v>1509978.52</v>
      </c>
      <c r="E24" s="88">
        <v>52865505.380000003</v>
      </c>
      <c r="G24" s="87" t="s">
        <v>2</v>
      </c>
      <c r="H24" s="67">
        <v>209215065.88999999</v>
      </c>
      <c r="I24" s="67">
        <v>185511651.63</v>
      </c>
      <c r="J24" s="67">
        <v>23703414.260000002</v>
      </c>
      <c r="K24" s="89">
        <f t="shared" ref="K24" si="2">IF(ISERROR((H24-I24)/ABS(I24)),"",(H24-I24)/ABS(I24))</f>
        <v>0.12777318325684506</v>
      </c>
      <c r="L24" s="67">
        <v>917900000</v>
      </c>
      <c r="M24" s="90">
        <f t="shared" ref="M24" si="3">H24/L24</f>
        <v>0.22792795063732432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1366628.42</v>
      </c>
      <c r="C28" s="73">
        <v>503.69</v>
      </c>
      <c r="D28" s="73">
        <v>24838.34</v>
      </c>
      <c r="E28" s="81">
        <v>1390963.07</v>
      </c>
      <c r="G28" s="69" t="s">
        <v>45</v>
      </c>
      <c r="H28" s="73">
        <v>9699845.2799999993</v>
      </c>
      <c r="I28" s="73">
        <v>6825220.3899999997</v>
      </c>
      <c r="J28" s="73">
        <v>2874624.89</v>
      </c>
      <c r="K28" s="79">
        <f t="shared" ref="K28:K31" si="4">IF(ISERROR((H28-I28)/ABS(I28)),"",(H28-I28)/ABS(I28))</f>
        <v>0.42117685960907114</v>
      </c>
      <c r="L28" s="73">
        <v>18700000</v>
      </c>
      <c r="M28" s="82">
        <f t="shared" ref="M28:M31" si="5">H28/L28</f>
        <v>0.51870830374331545</v>
      </c>
      <c r="N28" s="78"/>
    </row>
    <row r="29" spans="1:14" ht="9" x14ac:dyDescent="0.15">
      <c r="A29" s="69" t="s">
        <v>46</v>
      </c>
      <c r="B29" s="73">
        <v>137075.56</v>
      </c>
      <c r="C29" s="73">
        <v>875.52</v>
      </c>
      <c r="D29" s="73">
        <v>35323.589999999997</v>
      </c>
      <c r="E29" s="81">
        <v>171523.63</v>
      </c>
      <c r="G29" s="69" t="s">
        <v>46</v>
      </c>
      <c r="H29" s="73">
        <v>2299344.38</v>
      </c>
      <c r="I29" s="73">
        <v>2272294.4900000002</v>
      </c>
      <c r="J29" s="73">
        <v>27049.89</v>
      </c>
      <c r="K29" s="79">
        <f t="shared" si="4"/>
        <v>1.1904218453656358E-2</v>
      </c>
      <c r="L29" s="73">
        <v>9700000</v>
      </c>
      <c r="M29" s="82">
        <f t="shared" si="5"/>
        <v>0.23704581237113401</v>
      </c>
      <c r="N29" s="78"/>
    </row>
    <row r="30" spans="1:14" ht="9" x14ac:dyDescent="0.15">
      <c r="A30" s="69" t="s">
        <v>63</v>
      </c>
      <c r="B30" s="73">
        <v>239740.67</v>
      </c>
      <c r="C30" s="73" t="s">
        <v>108</v>
      </c>
      <c r="D30" s="73">
        <v>64.52</v>
      </c>
      <c r="E30" s="81">
        <v>239805.19</v>
      </c>
      <c r="G30" s="69" t="s">
        <v>63</v>
      </c>
      <c r="H30" s="73">
        <v>1031806.54</v>
      </c>
      <c r="I30" s="73">
        <v>367046.09</v>
      </c>
      <c r="J30" s="73">
        <v>664760.44999999995</v>
      </c>
      <c r="K30" s="79">
        <f t="shared" si="4"/>
        <v>1.8111089264021309</v>
      </c>
      <c r="L30" s="73">
        <v>2300000</v>
      </c>
      <c r="M30" s="82">
        <f t="shared" si="5"/>
        <v>0.44861153913043478</v>
      </c>
      <c r="N30" s="78"/>
    </row>
    <row r="31" spans="1:14" ht="9" x14ac:dyDescent="0.15">
      <c r="A31" s="69" t="s">
        <v>1</v>
      </c>
      <c r="B31" s="73">
        <v>904521.76</v>
      </c>
      <c r="C31" s="73">
        <v>82426.59</v>
      </c>
      <c r="D31" s="73">
        <v>48673.73</v>
      </c>
      <c r="E31" s="81">
        <v>870768.9</v>
      </c>
      <c r="G31" s="69" t="s">
        <v>1</v>
      </c>
      <c r="H31" s="73">
        <v>600055.34</v>
      </c>
      <c r="I31" s="73">
        <v>2231492.2799999998</v>
      </c>
      <c r="J31" s="73">
        <v>-1631436.94</v>
      </c>
      <c r="K31" s="79">
        <f t="shared" si="4"/>
        <v>-0.73109683355032717</v>
      </c>
      <c r="L31" s="73">
        <v>178500000</v>
      </c>
      <c r="M31" s="82">
        <f t="shared" si="5"/>
        <v>3.3616545658263302E-3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2647966.41</v>
      </c>
      <c r="C34" s="67">
        <v>83805.8</v>
      </c>
      <c r="D34" s="67">
        <v>108900.18</v>
      </c>
      <c r="E34" s="88">
        <v>2673060.79</v>
      </c>
      <c r="G34" s="72" t="s">
        <v>10</v>
      </c>
      <c r="H34" s="67">
        <v>13631051.539999999</v>
      </c>
      <c r="I34" s="67">
        <v>11696053.25</v>
      </c>
      <c r="J34" s="67">
        <v>1934998.29</v>
      </c>
      <c r="K34" s="89">
        <f t="shared" ref="K34" si="6">IF(ISERROR((H34-I34)/ABS(I34)),"",(H34-I34)/ABS(I34))</f>
        <v>0.16544027704388223</v>
      </c>
      <c r="L34" s="67">
        <v>209200000</v>
      </c>
      <c r="M34" s="90">
        <f t="shared" ref="M34" si="7">H34/L34</f>
        <v>6.5157990152963668E-2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2406995.73</v>
      </c>
      <c r="C37" s="73" t="s">
        <v>108</v>
      </c>
      <c r="D37" s="73">
        <v>208.33</v>
      </c>
      <c r="E37" s="81">
        <v>2407204.06</v>
      </c>
      <c r="G37" s="69" t="s">
        <v>64</v>
      </c>
      <c r="H37" s="73">
        <v>4108637.48</v>
      </c>
      <c r="I37" s="73">
        <v>2203307.7799999998</v>
      </c>
      <c r="J37" s="73">
        <v>1905329.7</v>
      </c>
      <c r="K37" s="79">
        <f t="shared" ref="K37:K41" si="8">IF(ISERROR((H37-I37)/ABS(I37)),"",(H37-I37)/ABS(I37))</f>
        <v>0.86475875830656779</v>
      </c>
      <c r="L37" s="73">
        <v>11100000</v>
      </c>
      <c r="M37" s="82">
        <f t="shared" ref="M37:M41" si="9">H37/L37</f>
        <v>0.37014752072072071</v>
      </c>
      <c r="N37" s="78"/>
    </row>
    <row r="38" spans="1:14" ht="9" x14ac:dyDescent="0.15">
      <c r="A38" s="69" t="s">
        <v>90</v>
      </c>
      <c r="B38" s="73">
        <v>123809.34</v>
      </c>
      <c r="C38" s="73">
        <v>1670.97</v>
      </c>
      <c r="D38" s="73" t="s">
        <v>108</v>
      </c>
      <c r="E38" s="81">
        <v>122138.37</v>
      </c>
      <c r="G38" s="69" t="s">
        <v>90</v>
      </c>
      <c r="H38" s="73">
        <v>143619.29999999999</v>
      </c>
      <c r="I38" s="73">
        <v>3101756.13</v>
      </c>
      <c r="J38" s="73">
        <v>-2958136.83</v>
      </c>
      <c r="K38" s="79">
        <f t="shared" si="8"/>
        <v>-0.95369742365915799</v>
      </c>
      <c r="L38" s="73">
        <v>22100000</v>
      </c>
      <c r="M38" s="82">
        <f t="shared" si="9"/>
        <v>6.4986108597285064E-3</v>
      </c>
      <c r="N38" s="78"/>
    </row>
    <row r="39" spans="1:14" ht="9" x14ac:dyDescent="0.15">
      <c r="A39" s="69" t="s">
        <v>65</v>
      </c>
      <c r="B39" s="73">
        <v>2333902.16</v>
      </c>
      <c r="C39" s="73" t="s">
        <v>108</v>
      </c>
      <c r="D39" s="73">
        <v>2673.44</v>
      </c>
      <c r="E39" s="81">
        <v>2336575.6</v>
      </c>
      <c r="G39" s="69" t="s">
        <v>65</v>
      </c>
      <c r="H39" s="73">
        <v>3333260.18</v>
      </c>
      <c r="I39" s="73">
        <v>2496412.7200000002</v>
      </c>
      <c r="J39" s="73">
        <v>836847.46</v>
      </c>
      <c r="K39" s="79">
        <f t="shared" si="8"/>
        <v>0.3352199951937434</v>
      </c>
      <c r="L39" s="73">
        <v>9150000</v>
      </c>
      <c r="M39" s="82">
        <f t="shared" si="9"/>
        <v>0.36429073005464485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 t="s">
        <v>108</v>
      </c>
      <c r="I40" s="73" t="s">
        <v>108</v>
      </c>
      <c r="J40" s="73" t="s">
        <v>108</v>
      </c>
      <c r="K40" s="79" t="str">
        <f t="shared" si="8"/>
        <v/>
      </c>
      <c r="L40" s="73">
        <v>3700000</v>
      </c>
      <c r="M40" s="82"/>
      <c r="N40" s="78"/>
    </row>
    <row r="41" spans="1:14" ht="9" x14ac:dyDescent="0.15">
      <c r="A41" s="69" t="s">
        <v>66</v>
      </c>
      <c r="B41" s="73">
        <v>1201524.71</v>
      </c>
      <c r="C41" s="73" t="s">
        <v>108</v>
      </c>
      <c r="D41" s="73">
        <v>1996.52</v>
      </c>
      <c r="E41" s="81">
        <v>1203521.23</v>
      </c>
      <c r="G41" s="69" t="s">
        <v>66</v>
      </c>
      <c r="H41" s="73">
        <v>1217383.43</v>
      </c>
      <c r="I41" s="73">
        <v>144672.15</v>
      </c>
      <c r="J41" s="73">
        <v>1072711.28</v>
      </c>
      <c r="K41" s="79">
        <f t="shared" si="8"/>
        <v>7.4147738870266329</v>
      </c>
      <c r="L41" s="73">
        <v>5916586</v>
      </c>
      <c r="M41" s="82">
        <f t="shared" si="9"/>
        <v>0.20575775117610054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60316559.390000001</v>
      </c>
      <c r="C45" s="67">
        <v>332310.95</v>
      </c>
      <c r="D45" s="67">
        <v>1623756.99</v>
      </c>
      <c r="E45" s="88">
        <v>61608005.43</v>
      </c>
      <c r="G45" s="72" t="s">
        <v>35</v>
      </c>
      <c r="H45" s="67">
        <v>231649017.81999999</v>
      </c>
      <c r="I45" s="67">
        <v>205153853.66</v>
      </c>
      <c r="J45" s="67">
        <v>26495164.16</v>
      </c>
      <c r="K45" s="89">
        <f t="shared" ref="K45" si="10">IF(ISERROR((H45-I45)/ABS(I45)),"",(H45-I45)/ABS(I45))</f>
        <v>0.12914777708202471</v>
      </c>
      <c r="L45" s="67">
        <v>1179066586</v>
      </c>
      <c r="M45" s="90">
        <f t="shared" ref="M45" si="11">H45/L45</f>
        <v>0.1964681389249377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56281247.420000002</v>
      </c>
      <c r="C48" s="73">
        <v>70996845.450000003</v>
      </c>
      <c r="D48" s="73">
        <v>3666834.21</v>
      </c>
      <c r="E48" s="81">
        <v>-11048763.82</v>
      </c>
      <c r="G48" s="69" t="s">
        <v>82</v>
      </c>
      <c r="H48" s="73">
        <v>111580984.89</v>
      </c>
      <c r="I48" s="73">
        <v>128930762.59</v>
      </c>
      <c r="J48" s="73">
        <v>-17349777.699999999</v>
      </c>
      <c r="K48" s="79">
        <f t="shared" ref="K48:K51" si="12">IF(ISERROR((H48-I48)/ABS(I48)),"",(H48-I48)/ABS(I48))</f>
        <v>-0.13456662592753227</v>
      </c>
      <c r="L48" s="73">
        <v>667195600</v>
      </c>
      <c r="M48" s="82">
        <f t="shared" ref="M48:M51" si="13">H48/L48</f>
        <v>0.16723879007895137</v>
      </c>
      <c r="N48" s="78"/>
    </row>
    <row r="49" spans="1:14" ht="9" x14ac:dyDescent="0.15">
      <c r="A49" s="69" t="s">
        <v>67</v>
      </c>
      <c r="B49" s="73">
        <v>1444209.36</v>
      </c>
      <c r="C49" s="73">
        <v>140</v>
      </c>
      <c r="D49" s="73">
        <v>953.05</v>
      </c>
      <c r="E49" s="81">
        <v>1445022.41</v>
      </c>
      <c r="G49" s="69" t="s">
        <v>67</v>
      </c>
      <c r="H49" s="73">
        <v>4600474.45</v>
      </c>
      <c r="I49" s="73">
        <v>5895603.1900000004</v>
      </c>
      <c r="J49" s="73">
        <v>-1295128.74</v>
      </c>
      <c r="K49" s="79">
        <f t="shared" si="12"/>
        <v>-0.21967705394365256</v>
      </c>
      <c r="L49" s="73">
        <v>23500000</v>
      </c>
      <c r="M49" s="82">
        <f t="shared" si="13"/>
        <v>0.19576487021276598</v>
      </c>
      <c r="N49" s="78"/>
    </row>
    <row r="50" spans="1:14" ht="9" x14ac:dyDescent="0.15">
      <c r="A50" s="69" t="s">
        <v>49</v>
      </c>
      <c r="B50" s="73">
        <v>642781.69999999995</v>
      </c>
      <c r="C50" s="73" t="s">
        <v>108</v>
      </c>
      <c r="D50" s="73">
        <v>394.15</v>
      </c>
      <c r="E50" s="81">
        <v>643175.85</v>
      </c>
      <c r="G50" s="69" t="s">
        <v>49</v>
      </c>
      <c r="H50" s="73">
        <v>1806718.68</v>
      </c>
      <c r="I50" s="73">
        <v>1787369.9</v>
      </c>
      <c r="J50" s="73">
        <v>19348.78</v>
      </c>
      <c r="K50" s="79">
        <f t="shared" si="12"/>
        <v>1.0825280206408326E-2</v>
      </c>
      <c r="L50" s="73">
        <v>6500000</v>
      </c>
      <c r="M50" s="82">
        <f t="shared" si="13"/>
        <v>0.27795671999999999</v>
      </c>
      <c r="N50" s="78"/>
    </row>
    <row r="51" spans="1:14" ht="9" x14ac:dyDescent="0.15">
      <c r="A51" s="69" t="s">
        <v>68</v>
      </c>
      <c r="B51" s="73">
        <v>191805.53</v>
      </c>
      <c r="C51" s="73">
        <v>92508.33</v>
      </c>
      <c r="D51" s="73" t="s">
        <v>108</v>
      </c>
      <c r="E51" s="81">
        <v>99297.2</v>
      </c>
      <c r="G51" s="69" t="s">
        <v>68</v>
      </c>
      <c r="H51" s="73">
        <v>552180.67000000004</v>
      </c>
      <c r="I51" s="73">
        <v>1089437.76</v>
      </c>
      <c r="J51" s="73">
        <v>-537257.09</v>
      </c>
      <c r="K51" s="79">
        <f t="shared" si="12"/>
        <v>-0.49315078816434632</v>
      </c>
      <c r="L51" s="73">
        <v>4250000</v>
      </c>
      <c r="M51" s="82">
        <f t="shared" si="13"/>
        <v>0.12992486352941177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188995.7</v>
      </c>
      <c r="C53" s="73">
        <v>1800.88</v>
      </c>
      <c r="D53" s="73" t="s">
        <v>108</v>
      </c>
      <c r="E53" s="81">
        <v>187194.82</v>
      </c>
      <c r="G53" s="69" t="s">
        <v>50</v>
      </c>
      <c r="H53" s="73">
        <v>276644.74</v>
      </c>
      <c r="I53" s="73">
        <v>376990.07</v>
      </c>
      <c r="J53" s="73">
        <v>-100345.33</v>
      </c>
      <c r="K53" s="79">
        <f t="shared" ref="K53:K65" si="14">IF(ISERROR((H53-I53)/ABS(I53)),"",(H53-I53)/ABS(I53))</f>
        <v>-0.26617499500716296</v>
      </c>
      <c r="L53" s="73">
        <v>1079210</v>
      </c>
      <c r="M53" s="82">
        <f t="shared" ref="M53:M64" si="15">H53/L53</f>
        <v>0.25634004503294078</v>
      </c>
      <c r="N53" s="78"/>
    </row>
    <row r="54" spans="1:14" ht="9" x14ac:dyDescent="0.15">
      <c r="A54" s="69" t="s">
        <v>51</v>
      </c>
      <c r="B54" s="73">
        <v>7909.55</v>
      </c>
      <c r="C54" s="73" t="s">
        <v>108</v>
      </c>
      <c r="D54" s="73" t="s">
        <v>108</v>
      </c>
      <c r="E54" s="81">
        <v>7909.55</v>
      </c>
      <c r="G54" s="69" t="s">
        <v>51</v>
      </c>
      <c r="H54" s="73">
        <v>13450.67</v>
      </c>
      <c r="I54" s="73">
        <v>19812.64</v>
      </c>
      <c r="J54" s="73">
        <v>-6361.97</v>
      </c>
      <c r="K54" s="79">
        <f t="shared" si="14"/>
        <v>-0.32110662688061758</v>
      </c>
      <c r="L54" s="73">
        <v>16086</v>
      </c>
      <c r="M54" s="82">
        <f t="shared" si="15"/>
        <v>0.83617244809150815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10955711.9</v>
      </c>
      <c r="C56" s="73">
        <v>2147325.92</v>
      </c>
      <c r="D56" s="73" t="s">
        <v>108</v>
      </c>
      <c r="E56" s="81">
        <v>8808385.9800000004</v>
      </c>
      <c r="G56" s="69" t="s">
        <v>93</v>
      </c>
      <c r="H56" s="73">
        <v>20704260.550000001</v>
      </c>
      <c r="I56" s="73">
        <v>23744527.789999999</v>
      </c>
      <c r="J56" s="73">
        <v>-3040267.24</v>
      </c>
      <c r="K56" s="79">
        <f t="shared" ref="K56:K57" si="16">IF(ISERROR((H56-I56)/ABS(I56)),"",(H56-I56)/ABS(I56))</f>
        <v>-0.1280407539323821</v>
      </c>
      <c r="L56" s="73">
        <v>244284288</v>
      </c>
      <c r="M56" s="82">
        <f t="shared" ref="M56" si="17">H56/L56</f>
        <v>8.4754777802164671E-2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 t="s">
        <v>108</v>
      </c>
      <c r="I57" s="73" t="s">
        <v>108</v>
      </c>
      <c r="J57" s="73" t="s">
        <v>108</v>
      </c>
      <c r="K57" s="79" t="str">
        <f t="shared" si="16"/>
        <v/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4739055.9400000004</v>
      </c>
      <c r="C58" s="73" t="s">
        <v>108</v>
      </c>
      <c r="D58" s="73" t="s">
        <v>108</v>
      </c>
      <c r="E58" s="81">
        <v>4739055.9400000004</v>
      </c>
      <c r="G58" s="69" t="s">
        <v>52</v>
      </c>
      <c r="H58" s="73">
        <v>8122326.7699999996</v>
      </c>
      <c r="I58" s="73">
        <v>7020289.5899999999</v>
      </c>
      <c r="J58" s="73">
        <v>1102037.18</v>
      </c>
      <c r="K58" s="79">
        <f t="shared" si="14"/>
        <v>0.15697887756222884</v>
      </c>
      <c r="L58" s="73">
        <v>60075348</v>
      </c>
      <c r="M58" s="82">
        <f t="shared" si="15"/>
        <v>0.13520232575265315</v>
      </c>
      <c r="N58" s="78"/>
    </row>
    <row r="59" spans="1:14" ht="9" x14ac:dyDescent="0.15">
      <c r="A59" s="69" t="s">
        <v>5</v>
      </c>
      <c r="B59" s="73">
        <v>44979.07</v>
      </c>
      <c r="C59" s="73" t="s">
        <v>108</v>
      </c>
      <c r="D59" s="73" t="s">
        <v>108</v>
      </c>
      <c r="E59" s="81">
        <v>44979.07</v>
      </c>
      <c r="G59" s="69" t="s">
        <v>5</v>
      </c>
      <c r="H59" s="73">
        <v>84871.99</v>
      </c>
      <c r="I59" s="73">
        <v>91371.58</v>
      </c>
      <c r="J59" s="73">
        <v>-6499.59</v>
      </c>
      <c r="K59" s="79">
        <f t="shared" si="14"/>
        <v>-7.1133606313910691E-2</v>
      </c>
      <c r="L59" s="73">
        <v>476874</v>
      </c>
      <c r="M59" s="82">
        <f t="shared" si="15"/>
        <v>0.1779757126620449</v>
      </c>
      <c r="N59" s="78"/>
    </row>
    <row r="60" spans="1:14" ht="9" x14ac:dyDescent="0.15">
      <c r="A60" s="69" t="s">
        <v>42</v>
      </c>
      <c r="B60" s="73">
        <v>894577.36</v>
      </c>
      <c r="C60" s="73" t="s">
        <v>108</v>
      </c>
      <c r="D60" s="73" t="s">
        <v>108</v>
      </c>
      <c r="E60" s="81">
        <v>894577.36</v>
      </c>
      <c r="G60" s="69" t="s">
        <v>42</v>
      </c>
      <c r="H60" s="73">
        <v>1817979.2</v>
      </c>
      <c r="I60" s="73">
        <v>2032208.24</v>
      </c>
      <c r="J60" s="73">
        <v>-214229.04</v>
      </c>
      <c r="K60" s="79">
        <f t="shared" si="14"/>
        <v>-0.10541687401090355</v>
      </c>
      <c r="L60" s="73">
        <v>11133886</v>
      </c>
      <c r="M60" s="82">
        <f t="shared" si="15"/>
        <v>0.16328343940291826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1631968.89</v>
      </c>
      <c r="C62" s="73">
        <v>330.41</v>
      </c>
      <c r="D62" s="73" t="s">
        <v>108</v>
      </c>
      <c r="E62" s="81">
        <v>1631638.48</v>
      </c>
      <c r="G62" s="69" t="s">
        <v>71</v>
      </c>
      <c r="H62" s="73">
        <v>2659603.08</v>
      </c>
      <c r="I62" s="73">
        <v>1951647.12</v>
      </c>
      <c r="J62" s="73">
        <v>707955.96</v>
      </c>
      <c r="K62" s="79">
        <f t="shared" si="14"/>
        <v>0.36274793365308783</v>
      </c>
      <c r="L62" s="73">
        <v>12100000</v>
      </c>
      <c r="M62" s="82">
        <f t="shared" si="15"/>
        <v>0.21980190743801653</v>
      </c>
      <c r="N62" s="78"/>
    </row>
    <row r="63" spans="1:14" ht="9" x14ac:dyDescent="0.15">
      <c r="A63" s="69" t="s">
        <v>72</v>
      </c>
      <c r="B63" s="73">
        <v>160.71</v>
      </c>
      <c r="C63" s="73" t="s">
        <v>108</v>
      </c>
      <c r="D63" s="73" t="s">
        <v>108</v>
      </c>
      <c r="E63" s="81">
        <v>160.71</v>
      </c>
      <c r="G63" s="69" t="s">
        <v>72</v>
      </c>
      <c r="H63" s="73">
        <v>326697.99</v>
      </c>
      <c r="I63" s="73">
        <v>300458.11</v>
      </c>
      <c r="J63" s="73">
        <v>26239.88</v>
      </c>
      <c r="K63" s="79">
        <f t="shared" si="14"/>
        <v>8.7332906407485575E-2</v>
      </c>
      <c r="L63" s="73">
        <v>1100000</v>
      </c>
      <c r="M63" s="82">
        <f t="shared" si="15"/>
        <v>0.29699817272727269</v>
      </c>
      <c r="N63" s="78"/>
    </row>
    <row r="64" spans="1:14" ht="9" x14ac:dyDescent="0.15">
      <c r="A64" s="69" t="s">
        <v>73</v>
      </c>
      <c r="B64" s="73">
        <v>1670.45</v>
      </c>
      <c r="C64" s="73" t="s">
        <v>108</v>
      </c>
      <c r="D64" s="73" t="s">
        <v>108</v>
      </c>
      <c r="E64" s="81">
        <v>1670.45</v>
      </c>
      <c r="G64" s="69" t="s">
        <v>73</v>
      </c>
      <c r="H64" s="73">
        <v>57984.18</v>
      </c>
      <c r="I64" s="73">
        <v>53096.87</v>
      </c>
      <c r="J64" s="73">
        <v>4887.3100000000004</v>
      </c>
      <c r="K64" s="79">
        <f t="shared" si="14"/>
        <v>9.2045161984124435E-2</v>
      </c>
      <c r="L64" s="73">
        <v>220000</v>
      </c>
      <c r="M64" s="82">
        <f t="shared" si="15"/>
        <v>0.26356445454545457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 t="s">
        <v>108</v>
      </c>
      <c r="I65" s="73" t="s">
        <v>108</v>
      </c>
      <c r="J65" s="73" t="s">
        <v>108</v>
      </c>
      <c r="K65" s="79" t="str">
        <f t="shared" si="14"/>
        <v/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77025073.579999998</v>
      </c>
      <c r="C68" s="67">
        <v>73238950.989999995</v>
      </c>
      <c r="D68" s="67">
        <v>3668181.41</v>
      </c>
      <c r="E68" s="88">
        <v>7454304</v>
      </c>
      <c r="G68" s="72" t="s">
        <v>9</v>
      </c>
      <c r="H68" s="67">
        <v>152604177.86000001</v>
      </c>
      <c r="I68" s="67">
        <v>173293575.44999999</v>
      </c>
      <c r="J68" s="67">
        <v>-20689397.59</v>
      </c>
      <c r="K68" s="89">
        <f t="shared" ref="K68" si="18">IF(ISERROR((H68-I68)/ABS(I68)),"",(H68-I68)/ABS(I68))</f>
        <v>-0.11938929378238514</v>
      </c>
      <c r="L68" s="67">
        <v>1031117792</v>
      </c>
      <c r="M68" s="90">
        <f t="shared" ref="M68" si="19">H68/L68</f>
        <v>0.14799878252900908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 t="s">
        <v>108</v>
      </c>
      <c r="C71" s="73" t="s">
        <v>108</v>
      </c>
      <c r="D71" s="73" t="s">
        <v>108</v>
      </c>
      <c r="E71" s="81" t="s">
        <v>108</v>
      </c>
      <c r="G71" s="69" t="s">
        <v>6</v>
      </c>
      <c r="H71" s="73">
        <v>157008.91</v>
      </c>
      <c r="I71" s="73">
        <v>154299.4</v>
      </c>
      <c r="J71" s="73">
        <v>2709.51</v>
      </c>
      <c r="K71" s="79">
        <f t="shared" ref="K71:K73" si="20">IF(ISERROR((H71-I71)/ABS(I71)),"",(H71-I71)/ABS(I71))</f>
        <v>1.7560081244645212E-2</v>
      </c>
      <c r="L71" s="73">
        <v>600000</v>
      </c>
      <c r="M71" s="82">
        <f t="shared" ref="M71:M73" si="21">H71/L71</f>
        <v>0.26168151666666667</v>
      </c>
      <c r="N71" s="78"/>
    </row>
    <row r="72" spans="1:14" ht="9" x14ac:dyDescent="0.15">
      <c r="A72" s="69" t="s">
        <v>74</v>
      </c>
      <c r="B72" s="73">
        <v>3506.26</v>
      </c>
      <c r="C72" s="73" t="s">
        <v>108</v>
      </c>
      <c r="D72" s="73">
        <v>2681.07</v>
      </c>
      <c r="E72" s="81">
        <v>6187.33</v>
      </c>
      <c r="G72" s="69" t="s">
        <v>74</v>
      </c>
      <c r="H72" s="73">
        <v>11130.63</v>
      </c>
      <c r="I72" s="73">
        <v>65064.65</v>
      </c>
      <c r="J72" s="73">
        <v>-53934.02</v>
      </c>
      <c r="K72" s="79">
        <f t="shared" si="20"/>
        <v>-0.82892968762607655</v>
      </c>
      <c r="L72" s="73">
        <v>5600000</v>
      </c>
      <c r="M72" s="82">
        <f t="shared" si="21"/>
        <v>1.9876124999999999E-3</v>
      </c>
      <c r="N72" s="78"/>
    </row>
    <row r="73" spans="1:14" ht="9" x14ac:dyDescent="0.15">
      <c r="A73" s="69" t="s">
        <v>54</v>
      </c>
      <c r="B73" s="73" t="s">
        <v>108</v>
      </c>
      <c r="C73" s="73" t="s">
        <v>108</v>
      </c>
      <c r="D73" s="73" t="s">
        <v>108</v>
      </c>
      <c r="E73" s="81" t="s">
        <v>108</v>
      </c>
      <c r="G73" s="69" t="s">
        <v>54</v>
      </c>
      <c r="H73" s="73">
        <v>154886.04</v>
      </c>
      <c r="I73" s="73">
        <v>160735.29</v>
      </c>
      <c r="J73" s="73">
        <v>-5849.25</v>
      </c>
      <c r="K73" s="79">
        <f t="shared" si="20"/>
        <v>-3.6390577327480481E-2</v>
      </c>
      <c r="L73" s="73">
        <v>650000</v>
      </c>
      <c r="M73" s="82">
        <f t="shared" si="21"/>
        <v>0.23828621538461539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3506.26</v>
      </c>
      <c r="C76" s="67" t="s">
        <v>108</v>
      </c>
      <c r="D76" s="67">
        <v>2681.07</v>
      </c>
      <c r="E76" s="88">
        <v>6187.33</v>
      </c>
      <c r="G76" s="72" t="s">
        <v>75</v>
      </c>
      <c r="H76" s="67">
        <v>323025.58</v>
      </c>
      <c r="I76" s="67">
        <v>380099.34</v>
      </c>
      <c r="J76" s="67">
        <v>-57073.760000000002</v>
      </c>
      <c r="K76" s="89">
        <f t="shared" ref="K76" si="22">IF(ISERROR((H76-I76)/ABS(I76)),"",(H76-I76)/ABS(I76))</f>
        <v>-0.15015485162378869</v>
      </c>
      <c r="L76" s="67">
        <v>6850000</v>
      </c>
      <c r="M76" s="90">
        <f t="shared" ref="M76" si="23">H76/L76</f>
        <v>4.7157018978102191E-2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111598.3</v>
      </c>
      <c r="C79" s="73">
        <v>541.24</v>
      </c>
      <c r="D79" s="73" t="s">
        <v>108</v>
      </c>
      <c r="E79" s="81">
        <v>111057.06</v>
      </c>
      <c r="G79" s="69" t="s">
        <v>7</v>
      </c>
      <c r="H79" s="73">
        <v>238703.39</v>
      </c>
      <c r="I79" s="73">
        <v>288454.7</v>
      </c>
      <c r="J79" s="73">
        <v>-49751.31</v>
      </c>
      <c r="K79" s="79">
        <f t="shared" ref="K79:K81" si="24">IF(ISERROR((H79-I79)/ABS(I79)),"",(H79-I79)/ABS(I79))</f>
        <v>-0.17247529681436979</v>
      </c>
      <c r="L79" s="73">
        <v>1450000</v>
      </c>
      <c r="M79" s="82">
        <f t="shared" ref="M79:M81" si="25">H79/L79</f>
        <v>0.16462302758620689</v>
      </c>
      <c r="N79" s="78"/>
    </row>
    <row r="80" spans="1:14" ht="9" x14ac:dyDescent="0.15">
      <c r="A80" s="69" t="s">
        <v>55</v>
      </c>
      <c r="B80" s="73">
        <v>122299.93</v>
      </c>
      <c r="C80" s="73">
        <v>851.46</v>
      </c>
      <c r="D80" s="73">
        <v>970.43</v>
      </c>
      <c r="E80" s="81">
        <v>122418.9</v>
      </c>
      <c r="G80" s="69" t="s">
        <v>55</v>
      </c>
      <c r="H80" s="73">
        <v>329105.25</v>
      </c>
      <c r="I80" s="73">
        <v>399328.65</v>
      </c>
      <c r="J80" s="73">
        <v>-70223.399999999994</v>
      </c>
      <c r="K80" s="79">
        <f t="shared" si="24"/>
        <v>-0.17585364836707815</v>
      </c>
      <c r="L80" s="73">
        <v>1450000</v>
      </c>
      <c r="M80" s="82">
        <f t="shared" si="25"/>
        <v>0.22696913793103449</v>
      </c>
      <c r="N80" s="78"/>
    </row>
    <row r="81" spans="1:14" ht="9" x14ac:dyDescent="0.15">
      <c r="A81" s="69" t="s">
        <v>56</v>
      </c>
      <c r="B81" s="73">
        <v>12121.05</v>
      </c>
      <c r="C81" s="73" t="s">
        <v>108</v>
      </c>
      <c r="D81" s="73">
        <v>39412.94</v>
      </c>
      <c r="E81" s="81">
        <v>51533.99</v>
      </c>
      <c r="G81" s="69" t="s">
        <v>56</v>
      </c>
      <c r="H81" s="73">
        <v>148538.68</v>
      </c>
      <c r="I81" s="73">
        <v>63271.43</v>
      </c>
      <c r="J81" s="73">
        <v>85267.25</v>
      </c>
      <c r="K81" s="79">
        <f t="shared" si="24"/>
        <v>1.3476422138712527</v>
      </c>
      <c r="L81" s="73">
        <v>550000</v>
      </c>
      <c r="M81" s="82">
        <f t="shared" si="25"/>
        <v>0.27007032727272728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249525.54</v>
      </c>
      <c r="C84" s="67">
        <v>1392.7</v>
      </c>
      <c r="D84" s="67">
        <v>43064.44</v>
      </c>
      <c r="E84" s="88">
        <v>291197.28000000003</v>
      </c>
      <c r="G84" s="72" t="s">
        <v>76</v>
      </c>
      <c r="H84" s="67">
        <v>1039372.9</v>
      </c>
      <c r="I84" s="67">
        <v>1131154.1200000001</v>
      </c>
      <c r="J84" s="67">
        <v>-91781.22</v>
      </c>
      <c r="K84" s="89">
        <f t="shared" ref="K84" si="26">IF(ISERROR((H84-I84)/ABS(I84)),"",(H84-I84)/ABS(I84))</f>
        <v>-8.1139447204594969E-2</v>
      </c>
      <c r="L84" s="67">
        <v>10300000</v>
      </c>
      <c r="M84" s="90">
        <f t="shared" ref="M84" si="27">H84/L84</f>
        <v>0.10090999029126214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137591158.50999999</v>
      </c>
      <c r="C88" s="67">
        <v>73572654.640000001</v>
      </c>
      <c r="D88" s="67">
        <v>5335002.84</v>
      </c>
      <c r="E88" s="88">
        <v>69353506.709999993</v>
      </c>
      <c r="G88" s="72" t="s">
        <v>77</v>
      </c>
      <c r="H88" s="67">
        <v>385292568.57999998</v>
      </c>
      <c r="I88" s="67">
        <v>379578583.23000002</v>
      </c>
      <c r="J88" s="67">
        <v>5713985.3499999996</v>
      </c>
      <c r="K88" s="89">
        <f t="shared" ref="K88" si="28">IF(ISERROR((H88-I88)/ABS(I88)),"",(H88-I88)/ABS(I88))</f>
        <v>1.505349775368559E-2</v>
      </c>
      <c r="L88" s="67">
        <v>2220484378</v>
      </c>
      <c r="M88" s="90">
        <f t="shared" ref="M88" si="29">H88/L88</f>
        <v>0.1735173516181342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 t="s">
        <v>108</v>
      </c>
      <c r="I92" s="73" t="s">
        <v>108</v>
      </c>
      <c r="J92" s="73" t="s">
        <v>108</v>
      </c>
      <c r="K92" s="79" t="str">
        <f t="shared" ref="K92:K93" si="30">IF(ISERROR((H92-I92)/ABS(I92)),"",(H92-I92)/ABS(I92))</f>
        <v/>
      </c>
      <c r="L92" s="73">
        <v>203375000</v>
      </c>
      <c r="M92" s="82"/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 t="s">
        <v>108</v>
      </c>
      <c r="I93" s="73" t="s">
        <v>108</v>
      </c>
      <c r="J93" s="73" t="s">
        <v>108</v>
      </c>
      <c r="K93" s="79" t="str">
        <f t="shared" si="30"/>
        <v/>
      </c>
      <c r="L93" s="73">
        <v>114703500</v>
      </c>
      <c r="M93" s="82"/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 t="s">
        <v>108</v>
      </c>
      <c r="I96" s="67" t="s">
        <v>108</v>
      </c>
      <c r="J96" s="67" t="s">
        <v>108</v>
      </c>
      <c r="K96" s="89" t="str">
        <f t="shared" ref="K96" si="31">IF(ISERROR((H96-I96)/ABS(I96)),"",(H96-I96)/ABS(I96))</f>
        <v/>
      </c>
      <c r="L96" s="67">
        <v>318078500</v>
      </c>
      <c r="M96" s="90"/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 t="s">
        <v>108</v>
      </c>
      <c r="I101" s="73" t="s">
        <v>108</v>
      </c>
      <c r="J101" s="73" t="s">
        <v>108</v>
      </c>
      <c r="K101" s="79" t="str">
        <f t="shared" ref="K101:K102" si="32">IF(ISERROR((H101-I101)/ABS(I101)),"",(H101-I101)/ABS(I101))</f>
        <v/>
      </c>
      <c r="L101" s="73">
        <v>61826</v>
      </c>
      <c r="M101" s="82"/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 t="s">
        <v>108</v>
      </c>
      <c r="I102" s="73" t="s">
        <v>108</v>
      </c>
      <c r="J102" s="73" t="s">
        <v>108</v>
      </c>
      <c r="K102" s="79" t="str">
        <f t="shared" si="32"/>
        <v/>
      </c>
      <c r="L102" s="73">
        <v>11133561</v>
      </c>
      <c r="M102" s="82"/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 t="s">
        <v>108</v>
      </c>
      <c r="I104" s="73" t="s">
        <v>108</v>
      </c>
      <c r="J104" s="73" t="s">
        <v>108</v>
      </c>
      <c r="K104" s="79" t="str">
        <f t="shared" ref="K104:K106" si="33">IF(ISERROR((H104-I104)/ABS(I104)),"",(H104-I104)/ABS(I104))</f>
        <v/>
      </c>
      <c r="L104" s="73">
        <v>1627</v>
      </c>
      <c r="M104" s="82"/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 t="s">
        <v>108</v>
      </c>
      <c r="I105" s="73" t="s">
        <v>108</v>
      </c>
      <c r="J105" s="73" t="s">
        <v>108</v>
      </c>
      <c r="K105" s="79" t="str">
        <f t="shared" si="33"/>
        <v/>
      </c>
      <c r="L105" s="73">
        <v>-68335627</v>
      </c>
      <c r="M105" s="82"/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 t="s">
        <v>108</v>
      </c>
      <c r="I106" s="73" t="s">
        <v>108</v>
      </c>
      <c r="J106" s="73" t="s">
        <v>108</v>
      </c>
      <c r="K106" s="79" t="str">
        <f t="shared" si="33"/>
        <v/>
      </c>
      <c r="L106" s="73">
        <v>325400</v>
      </c>
      <c r="M106" s="82"/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 t="s">
        <v>108</v>
      </c>
      <c r="I108" s="73" t="s">
        <v>108</v>
      </c>
      <c r="J108" s="73" t="s">
        <v>108</v>
      </c>
      <c r="K108" s="79" t="str">
        <f t="shared" ref="K108:K111" si="34">IF(ISERROR((H108-I108)/ABS(I108)),"",(H108-I108)/ABS(I108))</f>
        <v/>
      </c>
      <c r="L108" s="73">
        <v>4929810</v>
      </c>
      <c r="M108" s="82"/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 t="s">
        <v>108</v>
      </c>
      <c r="I110" s="73" t="s">
        <v>108</v>
      </c>
      <c r="J110" s="73" t="s">
        <v>108</v>
      </c>
      <c r="K110" s="79" t="str">
        <f t="shared" si="34"/>
        <v/>
      </c>
      <c r="L110" s="73">
        <v>39048</v>
      </c>
      <c r="M110" s="82"/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 t="s">
        <v>108</v>
      </c>
      <c r="I111" s="73" t="s">
        <v>108</v>
      </c>
      <c r="J111" s="73" t="s">
        <v>108</v>
      </c>
      <c r="K111" s="79" t="str">
        <f t="shared" si="34"/>
        <v/>
      </c>
      <c r="L111" s="73">
        <v>2700820</v>
      </c>
      <c r="M111" s="82"/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 t="s">
        <v>108</v>
      </c>
      <c r="I114" s="67" t="s">
        <v>108</v>
      </c>
      <c r="J114" s="67" t="s">
        <v>108</v>
      </c>
      <c r="K114" s="89" t="str">
        <f t="shared" ref="K114" si="35">IF(ISERROR((H114-I114)/ABS(I114)),"",(H114-I114)/ABS(I114))</f>
        <v/>
      </c>
      <c r="L114" s="67">
        <v>-49143535</v>
      </c>
      <c r="M114" s="90"/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 t="s">
        <v>108</v>
      </c>
      <c r="I118" s="67" t="s">
        <v>108</v>
      </c>
      <c r="J118" s="67" t="s">
        <v>108</v>
      </c>
      <c r="K118" s="89" t="str">
        <f t="shared" ref="K118" si="36">IF(ISERROR((H118-I118)/ABS(I118)),"",(H118-I118)/ABS(I118))</f>
        <v/>
      </c>
      <c r="L118" s="67">
        <v>268934965</v>
      </c>
      <c r="M118" s="90"/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137591158.50999999</v>
      </c>
      <c r="C122" s="67">
        <v>73572654.640000001</v>
      </c>
      <c r="D122" s="67">
        <v>5335002.84</v>
      </c>
      <c r="E122" s="88">
        <v>69353506.709999993</v>
      </c>
      <c r="G122" s="72" t="s">
        <v>8</v>
      </c>
      <c r="H122" s="67">
        <v>385292568.57999998</v>
      </c>
      <c r="I122" s="67">
        <v>379578583.23000002</v>
      </c>
      <c r="J122" s="67">
        <v>5713985.3499999996</v>
      </c>
      <c r="K122" s="89">
        <f t="shared" ref="K122" si="37">IF(ISERROR((H122-I122)/ABS(I122)),"",(H122-I122)/ABS(I122))</f>
        <v>1.505349775368559E-2</v>
      </c>
      <c r="L122" s="67">
        <v>2489419343</v>
      </c>
      <c r="M122" s="90">
        <f t="shared" ref="M122" si="38">H122/L122</f>
        <v>0.15477206347874031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114</v>
      </c>
      <c r="B126" s="171"/>
      <c r="C126" s="171"/>
      <c r="D126" s="171"/>
      <c r="E126" s="171"/>
      <c r="F126" s="6"/>
      <c r="G126" s="171" t="str">
        <f>+A126</f>
        <v>Vitoria-Gasteizen, 2020ko APIRILAREN 14an / Vitoria-Gasteiz, 14 de ABRIL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3074" r:id="rId6"/>
      </mc:Fallback>
    </mc:AlternateContent>
    <mc:AlternateContent xmlns:mc="http://schemas.openxmlformats.org/markup-compatibility/2006">
      <mc:Choice Requires="x14">
        <oleObject progId="Word.Picture.8" shapeId="3075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5" r:id="rId7"/>
      </mc:Fallback>
    </mc:AlternateContent>
    <mc:AlternateContent xmlns:mc="http://schemas.openxmlformats.org/markup-compatibility/2006">
      <mc:Choice Requires="x14">
        <oleObject progId="Word.Picture.8" shapeId="3076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3076" r:id="rId9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57031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115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116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117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118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28502631.289999999</v>
      </c>
      <c r="C15" s="73" t="s">
        <v>108</v>
      </c>
      <c r="D15" s="73">
        <v>377437.25</v>
      </c>
      <c r="E15" s="81">
        <v>28880068.539999999</v>
      </c>
      <c r="G15" s="69" t="s">
        <v>81</v>
      </c>
      <c r="H15" s="73">
        <v>216072583.33000001</v>
      </c>
      <c r="I15" s="73">
        <v>223604018.53</v>
      </c>
      <c r="J15" s="73">
        <v>-7531435.2000000002</v>
      </c>
      <c r="K15" s="79">
        <f t="shared" ref="K15:K21" si="0">IF(ISERROR((H15-I15)/ABS(I15)),"",(H15-I15)/ABS(I15))</f>
        <v>-3.3682020786176201E-2</v>
      </c>
      <c r="L15" s="73">
        <v>886000000</v>
      </c>
      <c r="M15" s="82">
        <f t="shared" ref="M15:M20" si="1">H15/L15</f>
        <v>0.24387424755079007</v>
      </c>
      <c r="N15" s="78"/>
    </row>
    <row r="16" spans="1:14" ht="9" x14ac:dyDescent="0.15">
      <c r="A16" s="69" t="s">
        <v>45</v>
      </c>
      <c r="B16" s="73">
        <v>51276.23</v>
      </c>
      <c r="C16" s="73" t="s">
        <v>108</v>
      </c>
      <c r="D16" s="73">
        <v>6210.38</v>
      </c>
      <c r="E16" s="81">
        <v>57486.61</v>
      </c>
      <c r="G16" s="69" t="s">
        <v>45</v>
      </c>
      <c r="H16" s="73">
        <v>9757331.9299999997</v>
      </c>
      <c r="I16" s="73">
        <v>8016358.29</v>
      </c>
      <c r="J16" s="73">
        <v>1740973.64</v>
      </c>
      <c r="K16" s="79">
        <f t="shared" si="0"/>
        <v>0.2171776231823091</v>
      </c>
      <c r="L16" s="73">
        <v>18700000</v>
      </c>
      <c r="M16" s="82">
        <f t="shared" si="1"/>
        <v>0.52178245614973262</v>
      </c>
      <c r="N16" s="78"/>
    </row>
    <row r="17" spans="1:14" ht="9" x14ac:dyDescent="0.15">
      <c r="A17" s="69" t="s">
        <v>46</v>
      </c>
      <c r="B17" s="73">
        <v>57209.04</v>
      </c>
      <c r="C17" s="73" t="s">
        <v>108</v>
      </c>
      <c r="D17" s="73">
        <v>5669.49</v>
      </c>
      <c r="E17" s="81">
        <v>62878.53</v>
      </c>
      <c r="G17" s="69" t="s">
        <v>46</v>
      </c>
      <c r="H17" s="73">
        <v>2362222.98</v>
      </c>
      <c r="I17" s="73">
        <v>2426303.9900000002</v>
      </c>
      <c r="J17" s="73">
        <v>-64081.01</v>
      </c>
      <c r="K17" s="79">
        <f t="shared" si="0"/>
        <v>-2.6410956856234753E-2</v>
      </c>
      <c r="L17" s="73">
        <v>9700000</v>
      </c>
      <c r="M17" s="82">
        <f t="shared" si="1"/>
        <v>0.24352814226804123</v>
      </c>
      <c r="N17" s="78"/>
    </row>
    <row r="18" spans="1:14" ht="9" x14ac:dyDescent="0.15">
      <c r="A18" s="69" t="s">
        <v>60</v>
      </c>
      <c r="B18" s="73">
        <v>55547.35</v>
      </c>
      <c r="C18" s="73" t="s">
        <v>108</v>
      </c>
      <c r="D18" s="73" t="s">
        <v>108</v>
      </c>
      <c r="E18" s="81">
        <v>55547.35</v>
      </c>
      <c r="G18" s="69" t="s">
        <v>60</v>
      </c>
      <c r="H18" s="73">
        <v>1087353.9099999999</v>
      </c>
      <c r="I18" s="73">
        <v>644173.43000000005</v>
      </c>
      <c r="J18" s="73">
        <v>443180.48</v>
      </c>
      <c r="K18" s="79">
        <f t="shared" si="0"/>
        <v>0.68798317248198182</v>
      </c>
      <c r="L18" s="73">
        <v>2300000</v>
      </c>
      <c r="M18" s="82">
        <f t="shared" si="1"/>
        <v>0.47276256956521734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114158.05</v>
      </c>
      <c r="I19" s="73">
        <v>1242158.2</v>
      </c>
      <c r="J19" s="73">
        <v>-1128000.1499999999</v>
      </c>
      <c r="K19" s="79">
        <f t="shared" si="0"/>
        <v>-0.90809701211971228</v>
      </c>
      <c r="L19" s="73">
        <v>1400000</v>
      </c>
      <c r="M19" s="82">
        <f t="shared" si="1"/>
        <v>8.1541464285714294E-2</v>
      </c>
      <c r="N19" s="78"/>
    </row>
    <row r="20" spans="1:14" ht="9" x14ac:dyDescent="0.15">
      <c r="A20" s="69" t="s">
        <v>47</v>
      </c>
      <c r="B20" s="73">
        <v>16469.91</v>
      </c>
      <c r="C20" s="73" t="s">
        <v>108</v>
      </c>
      <c r="D20" s="73">
        <v>40065.29</v>
      </c>
      <c r="E20" s="81">
        <v>56535.199999999997</v>
      </c>
      <c r="G20" s="69" t="s">
        <v>47</v>
      </c>
      <c r="H20" s="73">
        <v>8027566.75</v>
      </c>
      <c r="I20" s="73">
        <v>7684765.8300000001</v>
      </c>
      <c r="J20" s="73">
        <v>342800.92</v>
      </c>
      <c r="K20" s="79">
        <f t="shared" si="0"/>
        <v>4.4607855019051366E-2</v>
      </c>
      <c r="L20" s="73">
        <v>31800000</v>
      </c>
      <c r="M20" s="82">
        <f t="shared" si="1"/>
        <v>0.25243920597484276</v>
      </c>
      <c r="N20" s="78"/>
    </row>
    <row r="21" spans="1:14" ht="9" x14ac:dyDescent="0.15">
      <c r="A21" s="69" t="s">
        <v>62</v>
      </c>
      <c r="B21" s="73">
        <v>129813.81</v>
      </c>
      <c r="C21" s="73">
        <v>14808647.529999999</v>
      </c>
      <c r="D21" s="73">
        <v>60009.05</v>
      </c>
      <c r="E21" s="81">
        <v>-14618824.67</v>
      </c>
      <c r="G21" s="69" t="s">
        <v>62</v>
      </c>
      <c r="H21" s="73">
        <v>-13712459.5</v>
      </c>
      <c r="I21" s="73">
        <v>-59715586.859999999</v>
      </c>
      <c r="J21" s="73">
        <v>46003127.359999999</v>
      </c>
      <c r="K21" s="79">
        <f t="shared" si="0"/>
        <v>0.77037051428217351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28812947.629999999</v>
      </c>
      <c r="C24" s="67">
        <v>14808647.529999999</v>
      </c>
      <c r="D24" s="67">
        <v>489391.46</v>
      </c>
      <c r="E24" s="88">
        <v>14493691.560000001</v>
      </c>
      <c r="G24" s="87" t="s">
        <v>2</v>
      </c>
      <c r="H24" s="67">
        <v>223708757.44999999</v>
      </c>
      <c r="I24" s="67">
        <v>183902191.41</v>
      </c>
      <c r="J24" s="67">
        <v>39806566.039999999</v>
      </c>
      <c r="K24" s="89">
        <f t="shared" ref="K24" si="2">IF(ISERROR((H24-I24)/ABS(I24)),"",(H24-I24)/ABS(I24))</f>
        <v>0.21645509351899675</v>
      </c>
      <c r="L24" s="67">
        <v>917900000</v>
      </c>
      <c r="M24" s="90">
        <f t="shared" ref="M24" si="3">H24/L24</f>
        <v>0.24371800571957727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51276.22</v>
      </c>
      <c r="C28" s="73" t="s">
        <v>108</v>
      </c>
      <c r="D28" s="73">
        <v>6210.38</v>
      </c>
      <c r="E28" s="81">
        <v>57486.6</v>
      </c>
      <c r="G28" s="69" t="s">
        <v>45</v>
      </c>
      <c r="H28" s="73">
        <v>9757331.8800000008</v>
      </c>
      <c r="I28" s="73">
        <v>8016358.2599999998</v>
      </c>
      <c r="J28" s="73">
        <v>1740973.62</v>
      </c>
      <c r="K28" s="79">
        <f t="shared" ref="K28:K31" si="4">IF(ISERROR((H28-I28)/ABS(I28)),"",(H28-I28)/ABS(I28))</f>
        <v>0.21717762150016498</v>
      </c>
      <c r="L28" s="73">
        <v>18700000</v>
      </c>
      <c r="M28" s="82">
        <f t="shared" ref="M28:M31" si="5">H28/L28</f>
        <v>0.52178245347593588</v>
      </c>
      <c r="N28" s="78"/>
    </row>
    <row r="29" spans="1:14" ht="9" x14ac:dyDescent="0.15">
      <c r="A29" s="69" t="s">
        <v>46</v>
      </c>
      <c r="B29" s="73">
        <v>57209.04</v>
      </c>
      <c r="C29" s="73" t="s">
        <v>108</v>
      </c>
      <c r="D29" s="73">
        <v>5669.47</v>
      </c>
      <c r="E29" s="81">
        <v>62878.51</v>
      </c>
      <c r="G29" s="69" t="s">
        <v>46</v>
      </c>
      <c r="H29" s="73">
        <v>2362222.89</v>
      </c>
      <c r="I29" s="73">
        <v>2426303.9500000002</v>
      </c>
      <c r="J29" s="73">
        <v>-64081.06</v>
      </c>
      <c r="K29" s="79">
        <f t="shared" si="4"/>
        <v>-2.6410977899121026E-2</v>
      </c>
      <c r="L29" s="73">
        <v>9700000</v>
      </c>
      <c r="M29" s="82">
        <f t="shared" si="5"/>
        <v>0.24352813298969073</v>
      </c>
      <c r="N29" s="78"/>
    </row>
    <row r="30" spans="1:14" ht="9" x14ac:dyDescent="0.15">
      <c r="A30" s="69" t="s">
        <v>63</v>
      </c>
      <c r="B30" s="73">
        <v>55547.35</v>
      </c>
      <c r="C30" s="73" t="s">
        <v>108</v>
      </c>
      <c r="D30" s="73" t="s">
        <v>108</v>
      </c>
      <c r="E30" s="81">
        <v>55547.35</v>
      </c>
      <c r="G30" s="69" t="s">
        <v>63</v>
      </c>
      <c r="H30" s="73">
        <v>1087353.8899999999</v>
      </c>
      <c r="I30" s="73">
        <v>644173.4</v>
      </c>
      <c r="J30" s="73">
        <v>443180.49</v>
      </c>
      <c r="K30" s="79">
        <f t="shared" si="4"/>
        <v>0.68798322004603085</v>
      </c>
      <c r="L30" s="73">
        <v>2300000</v>
      </c>
      <c r="M30" s="82">
        <f t="shared" si="5"/>
        <v>0.4727625608695652</v>
      </c>
      <c r="N30" s="78"/>
    </row>
    <row r="31" spans="1:14" ht="9" x14ac:dyDescent="0.15">
      <c r="A31" s="69" t="s">
        <v>1</v>
      </c>
      <c r="B31" s="73">
        <v>8569878.0500000007</v>
      </c>
      <c r="C31" s="73">
        <v>8221.23</v>
      </c>
      <c r="D31" s="73">
        <v>3551.49</v>
      </c>
      <c r="E31" s="81">
        <v>8565208.3100000005</v>
      </c>
      <c r="G31" s="69" t="s">
        <v>1</v>
      </c>
      <c r="H31" s="73">
        <v>9165263.6500000004</v>
      </c>
      <c r="I31" s="73">
        <v>14926832.57</v>
      </c>
      <c r="J31" s="73">
        <v>-5761568.9199999999</v>
      </c>
      <c r="K31" s="79">
        <f t="shared" si="4"/>
        <v>-0.38598737494916513</v>
      </c>
      <c r="L31" s="73">
        <v>178500000</v>
      </c>
      <c r="M31" s="82">
        <f t="shared" si="5"/>
        <v>5.1346014845938377E-2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8733910.6600000001</v>
      </c>
      <c r="C34" s="67">
        <v>8221.23</v>
      </c>
      <c r="D34" s="67">
        <v>15431.34</v>
      </c>
      <c r="E34" s="88">
        <v>8741120.7699999996</v>
      </c>
      <c r="G34" s="72" t="s">
        <v>10</v>
      </c>
      <c r="H34" s="67">
        <v>22372172.309999999</v>
      </c>
      <c r="I34" s="67">
        <v>26013668.18</v>
      </c>
      <c r="J34" s="67">
        <v>-3641495.87</v>
      </c>
      <c r="K34" s="89">
        <f t="shared" ref="K34" si="6">IF(ISERROR((H34-I34)/ABS(I34)),"",(H34-I34)/ABS(I34))</f>
        <v>-0.13998394400985248</v>
      </c>
      <c r="L34" s="67">
        <v>209200000</v>
      </c>
      <c r="M34" s="90">
        <f t="shared" ref="M34" si="7">H34/L34</f>
        <v>0.10694155023900573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699294.78</v>
      </c>
      <c r="C37" s="73">
        <v>7181.98</v>
      </c>
      <c r="D37" s="73">
        <v>57071.8</v>
      </c>
      <c r="E37" s="81">
        <v>749184.6</v>
      </c>
      <c r="G37" s="69" t="s">
        <v>64</v>
      </c>
      <c r="H37" s="73">
        <v>4857822.08</v>
      </c>
      <c r="I37" s="73">
        <v>5120769.67</v>
      </c>
      <c r="J37" s="73">
        <v>-262947.59000000003</v>
      </c>
      <c r="K37" s="79">
        <f t="shared" ref="K37:K41" si="8">IF(ISERROR((H37-I37)/ABS(I37)),"",(H37-I37)/ABS(I37))</f>
        <v>-5.1349232038393922E-2</v>
      </c>
      <c r="L37" s="73">
        <v>11100000</v>
      </c>
      <c r="M37" s="82">
        <f t="shared" ref="M37:M41" si="9">H37/L37</f>
        <v>0.43764162882882884</v>
      </c>
      <c r="N37" s="78"/>
    </row>
    <row r="38" spans="1:14" ht="9" x14ac:dyDescent="0.15">
      <c r="A38" s="69" t="s">
        <v>90</v>
      </c>
      <c r="B38" s="73">
        <v>266933.34000000003</v>
      </c>
      <c r="C38" s="73" t="s">
        <v>108</v>
      </c>
      <c r="D38" s="73">
        <v>657.26</v>
      </c>
      <c r="E38" s="81">
        <v>267590.59999999998</v>
      </c>
      <c r="G38" s="69" t="s">
        <v>90</v>
      </c>
      <c r="H38" s="73">
        <v>411209.9</v>
      </c>
      <c r="I38" s="73">
        <v>3301023.47</v>
      </c>
      <c r="J38" s="73">
        <v>-2889813.57</v>
      </c>
      <c r="K38" s="79">
        <f t="shared" si="8"/>
        <v>-0.87542957396785792</v>
      </c>
      <c r="L38" s="73">
        <v>22100000</v>
      </c>
      <c r="M38" s="82">
        <f t="shared" si="9"/>
        <v>1.8606782805429864E-2</v>
      </c>
      <c r="N38" s="78"/>
    </row>
    <row r="39" spans="1:14" ht="9" x14ac:dyDescent="0.15">
      <c r="A39" s="69" t="s">
        <v>65</v>
      </c>
      <c r="B39" s="73">
        <v>34193.57</v>
      </c>
      <c r="C39" s="73" t="s">
        <v>108</v>
      </c>
      <c r="D39" s="73">
        <v>743.69</v>
      </c>
      <c r="E39" s="81">
        <v>34937.26</v>
      </c>
      <c r="G39" s="69" t="s">
        <v>65</v>
      </c>
      <c r="H39" s="73">
        <v>3368197.44</v>
      </c>
      <c r="I39" s="73">
        <v>3112716.53</v>
      </c>
      <c r="J39" s="73">
        <v>255480.91</v>
      </c>
      <c r="K39" s="79">
        <f t="shared" si="8"/>
        <v>8.2076510192208268E-2</v>
      </c>
      <c r="L39" s="73">
        <v>9150000</v>
      </c>
      <c r="M39" s="82">
        <f t="shared" si="9"/>
        <v>0.36810900983606559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 t="s">
        <v>108</v>
      </c>
      <c r="I40" s="73" t="s">
        <v>108</v>
      </c>
      <c r="J40" s="73" t="s">
        <v>108</v>
      </c>
      <c r="K40" s="79" t="str">
        <f t="shared" si="8"/>
        <v/>
      </c>
      <c r="L40" s="73">
        <v>3700000</v>
      </c>
      <c r="M40" s="82"/>
      <c r="N40" s="78"/>
    </row>
    <row r="41" spans="1:14" ht="9" x14ac:dyDescent="0.15">
      <c r="A41" s="69" t="s">
        <v>66</v>
      </c>
      <c r="B41" s="73">
        <v>460105.14</v>
      </c>
      <c r="C41" s="73" t="s">
        <v>108</v>
      </c>
      <c r="D41" s="73" t="s">
        <v>108</v>
      </c>
      <c r="E41" s="81">
        <v>460105.14</v>
      </c>
      <c r="G41" s="69" t="s">
        <v>66</v>
      </c>
      <c r="H41" s="73">
        <v>1677488.57</v>
      </c>
      <c r="I41" s="73">
        <v>80329.289999999994</v>
      </c>
      <c r="J41" s="73">
        <v>1597159.28</v>
      </c>
      <c r="K41" s="79">
        <f t="shared" si="8"/>
        <v>19.882651521008093</v>
      </c>
      <c r="L41" s="73">
        <v>5916586</v>
      </c>
      <c r="M41" s="82">
        <f t="shared" si="9"/>
        <v>0.28352306042707737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39007385.119999997</v>
      </c>
      <c r="C45" s="67">
        <v>14824050.74</v>
      </c>
      <c r="D45" s="67">
        <v>563295.55000000005</v>
      </c>
      <c r="E45" s="88">
        <v>24746629.93</v>
      </c>
      <c r="G45" s="72" t="s">
        <v>35</v>
      </c>
      <c r="H45" s="67">
        <v>256395647.75</v>
      </c>
      <c r="I45" s="67">
        <v>221530698.55000001</v>
      </c>
      <c r="J45" s="67">
        <v>34864949.200000003</v>
      </c>
      <c r="K45" s="89">
        <f t="shared" ref="K45" si="10">IF(ISERROR((H45-I45)/ABS(I45)),"",(H45-I45)/ABS(I45))</f>
        <v>0.15738202167105469</v>
      </c>
      <c r="L45" s="67">
        <v>1179066586</v>
      </c>
      <c r="M45" s="90">
        <f t="shared" ref="M45" si="11">H45/L45</f>
        <v>0.21745646157256127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52516693.380000003</v>
      </c>
      <c r="C48" s="73">
        <v>28221892.640000001</v>
      </c>
      <c r="D48" s="73">
        <v>259208.26</v>
      </c>
      <c r="E48" s="81">
        <v>24554009</v>
      </c>
      <c r="G48" s="69" t="s">
        <v>82</v>
      </c>
      <c r="H48" s="73">
        <v>136134993.88999999</v>
      </c>
      <c r="I48" s="73">
        <v>197300529.94999999</v>
      </c>
      <c r="J48" s="73">
        <v>-61165536.060000002</v>
      </c>
      <c r="K48" s="79">
        <f t="shared" ref="K48:K51" si="12">IF(ISERROR((H48-I48)/ABS(I48)),"",(H48-I48)/ABS(I48))</f>
        <v>-0.31001202113091436</v>
      </c>
      <c r="L48" s="73">
        <v>667195600</v>
      </c>
      <c r="M48" s="82">
        <f t="shared" ref="M48:M51" si="13">H48/L48</f>
        <v>0.20404060501897792</v>
      </c>
      <c r="N48" s="78"/>
    </row>
    <row r="49" spans="1:14" ht="9" x14ac:dyDescent="0.15">
      <c r="A49" s="69" t="s">
        <v>67</v>
      </c>
      <c r="B49" s="73">
        <v>1095329.6000000001</v>
      </c>
      <c r="C49" s="73">
        <v>12825.42</v>
      </c>
      <c r="D49" s="73">
        <v>5846.19</v>
      </c>
      <c r="E49" s="81">
        <v>1088350.3700000001</v>
      </c>
      <c r="G49" s="69" t="s">
        <v>67</v>
      </c>
      <c r="H49" s="73">
        <v>5688824.8200000003</v>
      </c>
      <c r="I49" s="73">
        <v>7927136.3499999996</v>
      </c>
      <c r="J49" s="73">
        <v>-2238311.5299999998</v>
      </c>
      <c r="K49" s="79">
        <f t="shared" si="12"/>
        <v>-0.28236066987796915</v>
      </c>
      <c r="L49" s="73">
        <v>23500000</v>
      </c>
      <c r="M49" s="82">
        <f t="shared" si="13"/>
        <v>0.24207765191489364</v>
      </c>
      <c r="N49" s="78"/>
    </row>
    <row r="50" spans="1:14" ht="9" x14ac:dyDescent="0.15">
      <c r="A50" s="69" t="s">
        <v>49</v>
      </c>
      <c r="B50" s="73">
        <v>385757.61</v>
      </c>
      <c r="C50" s="73">
        <v>3154.77</v>
      </c>
      <c r="D50" s="73">
        <v>393.21</v>
      </c>
      <c r="E50" s="81">
        <v>382996.05</v>
      </c>
      <c r="G50" s="69" t="s">
        <v>49</v>
      </c>
      <c r="H50" s="73">
        <v>2189714.73</v>
      </c>
      <c r="I50" s="73">
        <v>2406354.2000000002</v>
      </c>
      <c r="J50" s="73">
        <v>-216639.47</v>
      </c>
      <c r="K50" s="79">
        <f t="shared" si="12"/>
        <v>-9.0028088965456624E-2</v>
      </c>
      <c r="L50" s="73">
        <v>6500000</v>
      </c>
      <c r="M50" s="82">
        <f t="shared" si="13"/>
        <v>0.3368791892307692</v>
      </c>
      <c r="N50" s="78"/>
    </row>
    <row r="51" spans="1:14" ht="9" x14ac:dyDescent="0.15">
      <c r="A51" s="69" t="s">
        <v>68</v>
      </c>
      <c r="B51" s="73">
        <v>1268.98</v>
      </c>
      <c r="C51" s="73">
        <v>7077.57</v>
      </c>
      <c r="D51" s="73" t="s">
        <v>108</v>
      </c>
      <c r="E51" s="81">
        <v>-5808.59</v>
      </c>
      <c r="G51" s="69" t="s">
        <v>68</v>
      </c>
      <c r="H51" s="73">
        <v>546372.07999999996</v>
      </c>
      <c r="I51" s="73">
        <v>1637338.47</v>
      </c>
      <c r="J51" s="73">
        <v>-1090966.3899999999</v>
      </c>
      <c r="K51" s="79">
        <f t="shared" si="12"/>
        <v>-0.66630474394216133</v>
      </c>
      <c r="L51" s="73">
        <v>4250000</v>
      </c>
      <c r="M51" s="82">
        <f t="shared" si="13"/>
        <v>0.12855813647058822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27601.17</v>
      </c>
      <c r="C53" s="73">
        <v>47388.15</v>
      </c>
      <c r="D53" s="73" t="s">
        <v>108</v>
      </c>
      <c r="E53" s="81">
        <v>-19786.98</v>
      </c>
      <c r="G53" s="69" t="s">
        <v>50</v>
      </c>
      <c r="H53" s="73">
        <v>256857.76</v>
      </c>
      <c r="I53" s="73">
        <v>418239.28</v>
      </c>
      <c r="J53" s="73">
        <v>-161381.51999999999</v>
      </c>
      <c r="K53" s="79">
        <f t="shared" ref="K53:K65" si="14">IF(ISERROR((H53-I53)/ABS(I53)),"",(H53-I53)/ABS(I53))</f>
        <v>-0.38585931001028889</v>
      </c>
      <c r="L53" s="73">
        <v>1079210</v>
      </c>
      <c r="M53" s="82">
        <f t="shared" ref="M53:M64" si="15">H53/L53</f>
        <v>0.23800535576949808</v>
      </c>
      <c r="N53" s="78"/>
    </row>
    <row r="54" spans="1:14" ht="9" x14ac:dyDescent="0.15">
      <c r="A54" s="69" t="s">
        <v>51</v>
      </c>
      <c r="B54" s="73" t="s">
        <v>108</v>
      </c>
      <c r="C54" s="73">
        <v>3894.35</v>
      </c>
      <c r="D54" s="73" t="s">
        <v>108</v>
      </c>
      <c r="E54" s="81">
        <v>-3894.35</v>
      </c>
      <c r="G54" s="69" t="s">
        <v>51</v>
      </c>
      <c r="H54" s="73">
        <v>9556.32</v>
      </c>
      <c r="I54" s="73">
        <v>11886.41</v>
      </c>
      <c r="J54" s="73">
        <v>-2330.09</v>
      </c>
      <c r="K54" s="79">
        <f t="shared" si="14"/>
        <v>-0.19602975162391337</v>
      </c>
      <c r="L54" s="73">
        <v>16086</v>
      </c>
      <c r="M54" s="82">
        <f t="shared" si="15"/>
        <v>0.59407683700111902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28102980.489999998</v>
      </c>
      <c r="C56" s="73">
        <v>931.63</v>
      </c>
      <c r="D56" s="73" t="s">
        <v>108</v>
      </c>
      <c r="E56" s="81">
        <v>28102048.859999999</v>
      </c>
      <c r="G56" s="69" t="s">
        <v>93</v>
      </c>
      <c r="H56" s="73">
        <v>48806309.409999996</v>
      </c>
      <c r="I56" s="73">
        <v>67681912.310000002</v>
      </c>
      <c r="J56" s="73">
        <v>-18875602.899999999</v>
      </c>
      <c r="K56" s="79">
        <f t="shared" ref="K56:K57" si="16">IF(ISERROR((H56-I56)/ABS(I56)),"",(H56-I56)/ABS(I56))</f>
        <v>-0.27888696190416501</v>
      </c>
      <c r="L56" s="73">
        <v>244284288</v>
      </c>
      <c r="M56" s="82">
        <f t="shared" ref="M56" si="17">H56/L56</f>
        <v>0.19979307637665178</v>
      </c>
      <c r="N56" s="78"/>
    </row>
    <row r="57" spans="1:14" ht="9" x14ac:dyDescent="0.15">
      <c r="A57" s="69" t="s">
        <v>94</v>
      </c>
      <c r="B57" s="73" t="s">
        <v>108</v>
      </c>
      <c r="C57" s="73">
        <v>17266.82</v>
      </c>
      <c r="D57" s="73" t="s">
        <v>108</v>
      </c>
      <c r="E57" s="81">
        <v>-17266.82</v>
      </c>
      <c r="G57" s="69" t="s">
        <v>94</v>
      </c>
      <c r="H57" s="73">
        <v>-17266.82</v>
      </c>
      <c r="I57" s="73">
        <v>9131.44</v>
      </c>
      <c r="J57" s="73">
        <v>-26398.26</v>
      </c>
      <c r="K57" s="79">
        <f t="shared" si="16"/>
        <v>-2.8909197235047266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7491461.1500000004</v>
      </c>
      <c r="C58" s="73" t="s">
        <v>108</v>
      </c>
      <c r="D58" s="73" t="s">
        <v>108</v>
      </c>
      <c r="E58" s="81">
        <v>7491461.1500000004</v>
      </c>
      <c r="G58" s="69" t="s">
        <v>52</v>
      </c>
      <c r="H58" s="73">
        <v>15613787.92</v>
      </c>
      <c r="I58" s="73">
        <v>13668160.74</v>
      </c>
      <c r="J58" s="73">
        <v>1945627.18</v>
      </c>
      <c r="K58" s="79">
        <f t="shared" si="14"/>
        <v>0.14234740262500012</v>
      </c>
      <c r="L58" s="73">
        <v>60075348</v>
      </c>
      <c r="M58" s="82">
        <f t="shared" si="15"/>
        <v>0.2599034119619249</v>
      </c>
      <c r="N58" s="78"/>
    </row>
    <row r="59" spans="1:14" ht="9" x14ac:dyDescent="0.15">
      <c r="A59" s="69" t="s">
        <v>5</v>
      </c>
      <c r="B59" s="73">
        <v>37292.730000000003</v>
      </c>
      <c r="C59" s="73">
        <v>36193.980000000003</v>
      </c>
      <c r="D59" s="73" t="s">
        <v>108</v>
      </c>
      <c r="E59" s="81">
        <v>1098.75</v>
      </c>
      <c r="G59" s="69" t="s">
        <v>5</v>
      </c>
      <c r="H59" s="73">
        <v>85970.74</v>
      </c>
      <c r="I59" s="73">
        <v>175807.74</v>
      </c>
      <c r="J59" s="73">
        <v>-89837</v>
      </c>
      <c r="K59" s="79">
        <f t="shared" si="14"/>
        <v>-0.51099570473973444</v>
      </c>
      <c r="L59" s="73">
        <v>476874</v>
      </c>
      <c r="M59" s="82">
        <f t="shared" si="15"/>
        <v>0.18027978040320924</v>
      </c>
      <c r="N59" s="78"/>
    </row>
    <row r="60" spans="1:14" ht="9" x14ac:dyDescent="0.15">
      <c r="A60" s="69" t="s">
        <v>42</v>
      </c>
      <c r="B60" s="73">
        <v>234492.64</v>
      </c>
      <c r="C60" s="73" t="s">
        <v>108</v>
      </c>
      <c r="D60" s="73" t="s">
        <v>108</v>
      </c>
      <c r="E60" s="81">
        <v>234492.64</v>
      </c>
      <c r="G60" s="69" t="s">
        <v>42</v>
      </c>
      <c r="H60" s="73">
        <v>2052471.84</v>
      </c>
      <c r="I60" s="73">
        <v>3279504.87</v>
      </c>
      <c r="J60" s="73">
        <v>-1227033.03</v>
      </c>
      <c r="K60" s="79">
        <f t="shared" si="14"/>
        <v>-0.3741519158042903</v>
      </c>
      <c r="L60" s="73">
        <v>11133886</v>
      </c>
      <c r="M60" s="82">
        <f t="shared" si="15"/>
        <v>0.18434460708507344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20952.88</v>
      </c>
      <c r="C62" s="73" t="s">
        <v>108</v>
      </c>
      <c r="D62" s="73" t="s">
        <v>108</v>
      </c>
      <c r="E62" s="81">
        <v>20952.88</v>
      </c>
      <c r="G62" s="69" t="s">
        <v>71</v>
      </c>
      <c r="H62" s="73">
        <v>2680555.96</v>
      </c>
      <c r="I62" s="73">
        <v>2807575.51</v>
      </c>
      <c r="J62" s="73">
        <v>-127019.55</v>
      </c>
      <c r="K62" s="79">
        <f t="shared" si="14"/>
        <v>-4.5241721744466924E-2</v>
      </c>
      <c r="L62" s="73">
        <v>12100000</v>
      </c>
      <c r="M62" s="82">
        <f t="shared" si="15"/>
        <v>0.22153355041322315</v>
      </c>
      <c r="N62" s="78"/>
    </row>
    <row r="63" spans="1:14" ht="9" x14ac:dyDescent="0.15">
      <c r="A63" s="69" t="s">
        <v>72</v>
      </c>
      <c r="B63" s="73">
        <v>224883.47</v>
      </c>
      <c r="C63" s="73" t="s">
        <v>108</v>
      </c>
      <c r="D63" s="73" t="s">
        <v>108</v>
      </c>
      <c r="E63" s="81">
        <v>224883.47</v>
      </c>
      <c r="G63" s="69" t="s">
        <v>72</v>
      </c>
      <c r="H63" s="73">
        <v>551581.46</v>
      </c>
      <c r="I63" s="73">
        <v>419419.15</v>
      </c>
      <c r="J63" s="73">
        <v>132162.31</v>
      </c>
      <c r="K63" s="79">
        <f t="shared" si="14"/>
        <v>0.31510795346373655</v>
      </c>
      <c r="L63" s="73">
        <v>1100000</v>
      </c>
      <c r="M63" s="82">
        <f t="shared" si="15"/>
        <v>0.50143769090909085</v>
      </c>
      <c r="N63" s="78"/>
    </row>
    <row r="64" spans="1:14" ht="9" x14ac:dyDescent="0.15">
      <c r="A64" s="69" t="s">
        <v>73</v>
      </c>
      <c r="B64" s="73" t="s">
        <v>108</v>
      </c>
      <c r="C64" s="73" t="s">
        <v>108</v>
      </c>
      <c r="D64" s="73" t="s">
        <v>108</v>
      </c>
      <c r="E64" s="81" t="s">
        <v>108</v>
      </c>
      <c r="G64" s="69" t="s">
        <v>73</v>
      </c>
      <c r="H64" s="73">
        <v>57984.18</v>
      </c>
      <c r="I64" s="73">
        <v>55001.42</v>
      </c>
      <c r="J64" s="73">
        <v>2982.76</v>
      </c>
      <c r="K64" s="79">
        <f t="shared" si="14"/>
        <v>5.4230599864512626E-2</v>
      </c>
      <c r="L64" s="73">
        <v>220000</v>
      </c>
      <c r="M64" s="82">
        <f t="shared" si="15"/>
        <v>0.26356445454545457</v>
      </c>
      <c r="N64" s="78"/>
    </row>
    <row r="65" spans="1:14" ht="9" x14ac:dyDescent="0.15">
      <c r="A65" s="69" t="s">
        <v>53</v>
      </c>
      <c r="B65" s="73" t="s">
        <v>108</v>
      </c>
      <c r="C65" s="73">
        <v>2943.48</v>
      </c>
      <c r="D65" s="73" t="s">
        <v>108</v>
      </c>
      <c r="E65" s="81">
        <v>-2943.48</v>
      </c>
      <c r="G65" s="69" t="s">
        <v>53</v>
      </c>
      <c r="H65" s="73">
        <v>-2943.48</v>
      </c>
      <c r="I65" s="73">
        <v>-690987.23</v>
      </c>
      <c r="J65" s="73">
        <v>688043.75</v>
      </c>
      <c r="K65" s="79">
        <f t="shared" si="14"/>
        <v>0.99574018176862689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90138714.099999994</v>
      </c>
      <c r="C68" s="67">
        <v>28353568.809999999</v>
      </c>
      <c r="D68" s="67">
        <v>265447.65999999997</v>
      </c>
      <c r="E68" s="88">
        <v>62050592.950000003</v>
      </c>
      <c r="G68" s="72" t="s">
        <v>9</v>
      </c>
      <c r="H68" s="67">
        <v>214654770.81</v>
      </c>
      <c r="I68" s="67">
        <v>297107010.61000001</v>
      </c>
      <c r="J68" s="67">
        <v>-82452239.799999997</v>
      </c>
      <c r="K68" s="89">
        <f t="shared" ref="K68" si="18">IF(ISERROR((H68-I68)/ABS(I68)),"",(H68-I68)/ABS(I68))</f>
        <v>-0.27751697824536237</v>
      </c>
      <c r="L68" s="67">
        <v>1031117792</v>
      </c>
      <c r="M68" s="90">
        <f t="shared" ref="M68" si="19">H68/L68</f>
        <v>0.20817676940056137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 t="s">
        <v>108</v>
      </c>
      <c r="C71" s="73" t="s">
        <v>108</v>
      </c>
      <c r="D71" s="73" t="s">
        <v>108</v>
      </c>
      <c r="E71" s="81" t="s">
        <v>108</v>
      </c>
      <c r="G71" s="69" t="s">
        <v>6</v>
      </c>
      <c r="H71" s="73">
        <v>157008.91</v>
      </c>
      <c r="I71" s="73">
        <v>154299.4</v>
      </c>
      <c r="J71" s="73">
        <v>2709.51</v>
      </c>
      <c r="K71" s="79">
        <f t="shared" ref="K71:K73" si="20">IF(ISERROR((H71-I71)/ABS(I71)),"",(H71-I71)/ABS(I71))</f>
        <v>1.7560081244645212E-2</v>
      </c>
      <c r="L71" s="73">
        <v>600000</v>
      </c>
      <c r="M71" s="82">
        <f t="shared" ref="M71:M73" si="21">H71/L71</f>
        <v>0.26168151666666667</v>
      </c>
      <c r="N71" s="78"/>
    </row>
    <row r="72" spans="1:14" ht="9" x14ac:dyDescent="0.15">
      <c r="A72" s="69" t="s">
        <v>74</v>
      </c>
      <c r="B72" s="73">
        <v>375271.88</v>
      </c>
      <c r="C72" s="73" t="s">
        <v>108</v>
      </c>
      <c r="D72" s="73">
        <v>1891.26</v>
      </c>
      <c r="E72" s="81">
        <v>377163.14</v>
      </c>
      <c r="G72" s="69" t="s">
        <v>74</v>
      </c>
      <c r="H72" s="73">
        <v>388293.77</v>
      </c>
      <c r="I72" s="73">
        <v>1346140.06</v>
      </c>
      <c r="J72" s="73">
        <v>-957846.29</v>
      </c>
      <c r="K72" s="79">
        <f t="shared" si="20"/>
        <v>-0.71155024537342715</v>
      </c>
      <c r="L72" s="73">
        <v>5600000</v>
      </c>
      <c r="M72" s="82">
        <f t="shared" si="21"/>
        <v>6.9338173214285717E-2</v>
      </c>
      <c r="N72" s="78"/>
    </row>
    <row r="73" spans="1:14" ht="9" x14ac:dyDescent="0.15">
      <c r="A73" s="69" t="s">
        <v>54</v>
      </c>
      <c r="B73" s="73" t="s">
        <v>108</v>
      </c>
      <c r="C73" s="73" t="s">
        <v>108</v>
      </c>
      <c r="D73" s="73" t="s">
        <v>108</v>
      </c>
      <c r="E73" s="81" t="s">
        <v>108</v>
      </c>
      <c r="G73" s="69" t="s">
        <v>54</v>
      </c>
      <c r="H73" s="73">
        <v>154886.04</v>
      </c>
      <c r="I73" s="73">
        <v>204140.05</v>
      </c>
      <c r="J73" s="73">
        <v>-49254.01</v>
      </c>
      <c r="K73" s="79">
        <f t="shared" si="20"/>
        <v>-0.24127558507015151</v>
      </c>
      <c r="L73" s="73">
        <v>650000</v>
      </c>
      <c r="M73" s="82">
        <f t="shared" si="21"/>
        <v>0.23828621538461539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375271.88</v>
      </c>
      <c r="C76" s="67" t="s">
        <v>108</v>
      </c>
      <c r="D76" s="67">
        <v>1891.26</v>
      </c>
      <c r="E76" s="88">
        <v>377163.14</v>
      </c>
      <c r="G76" s="72" t="s">
        <v>75</v>
      </c>
      <c r="H76" s="67">
        <v>700188.72</v>
      </c>
      <c r="I76" s="67">
        <v>1704579.51</v>
      </c>
      <c r="J76" s="67">
        <v>-1004390.79</v>
      </c>
      <c r="K76" s="89">
        <f t="shared" ref="K76" si="22">IF(ISERROR((H76-I76)/ABS(I76)),"",(H76-I76)/ABS(I76))</f>
        <v>-0.58923082443951236</v>
      </c>
      <c r="L76" s="67">
        <v>6850000</v>
      </c>
      <c r="M76" s="90">
        <f t="shared" ref="M76" si="23">H76/L76</f>
        <v>0.10221733138686132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61022.09</v>
      </c>
      <c r="C79" s="73" t="s">
        <v>108</v>
      </c>
      <c r="D79" s="73" t="s">
        <v>108</v>
      </c>
      <c r="E79" s="81">
        <v>61022.09</v>
      </c>
      <c r="G79" s="69" t="s">
        <v>7</v>
      </c>
      <c r="H79" s="73">
        <v>299725.48</v>
      </c>
      <c r="I79" s="73">
        <v>401012</v>
      </c>
      <c r="J79" s="73">
        <v>-101286.52</v>
      </c>
      <c r="K79" s="79">
        <f t="shared" ref="K79:K81" si="24">IF(ISERROR((H79-I79)/ABS(I79)),"",(H79-I79)/ABS(I79))</f>
        <v>-0.25257727948290831</v>
      </c>
      <c r="L79" s="73">
        <v>1450000</v>
      </c>
      <c r="M79" s="82">
        <f t="shared" ref="M79:M81" si="25">H79/L79</f>
        <v>0.20670722758620688</v>
      </c>
      <c r="N79" s="78"/>
    </row>
    <row r="80" spans="1:14" ht="9" x14ac:dyDescent="0.15">
      <c r="A80" s="69" t="s">
        <v>55</v>
      </c>
      <c r="B80" s="73">
        <v>-44574.53</v>
      </c>
      <c r="C80" s="73" t="s">
        <v>108</v>
      </c>
      <c r="D80" s="73">
        <v>69048.44</v>
      </c>
      <c r="E80" s="81">
        <v>24473.91</v>
      </c>
      <c r="G80" s="69" t="s">
        <v>55</v>
      </c>
      <c r="H80" s="73">
        <v>353579.16</v>
      </c>
      <c r="I80" s="73">
        <v>557808.73</v>
      </c>
      <c r="J80" s="73">
        <v>-204229.57</v>
      </c>
      <c r="K80" s="79">
        <f t="shared" si="24"/>
        <v>-0.36612831427001868</v>
      </c>
      <c r="L80" s="73">
        <v>1450000</v>
      </c>
      <c r="M80" s="82">
        <f t="shared" si="25"/>
        <v>0.24384769655172411</v>
      </c>
      <c r="N80" s="78"/>
    </row>
    <row r="81" spans="1:14" ht="9" x14ac:dyDescent="0.15">
      <c r="A81" s="69" t="s">
        <v>56</v>
      </c>
      <c r="B81" s="73">
        <v>7075.71</v>
      </c>
      <c r="C81" s="73" t="s">
        <v>108</v>
      </c>
      <c r="D81" s="73">
        <v>34144.99</v>
      </c>
      <c r="E81" s="81">
        <v>41220.699999999997</v>
      </c>
      <c r="G81" s="69" t="s">
        <v>56</v>
      </c>
      <c r="H81" s="73">
        <v>189759.38</v>
      </c>
      <c r="I81" s="73">
        <v>150928.07</v>
      </c>
      <c r="J81" s="73">
        <v>38831.31</v>
      </c>
      <c r="K81" s="79">
        <f t="shared" si="24"/>
        <v>0.25728355235709299</v>
      </c>
      <c r="L81" s="73">
        <v>550000</v>
      </c>
      <c r="M81" s="82">
        <f t="shared" si="25"/>
        <v>0.34501705454545456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398795.15</v>
      </c>
      <c r="C84" s="67" t="s">
        <v>108</v>
      </c>
      <c r="D84" s="67">
        <v>105084.69</v>
      </c>
      <c r="E84" s="88">
        <v>503879.84</v>
      </c>
      <c r="G84" s="72" t="s">
        <v>76</v>
      </c>
      <c r="H84" s="67">
        <v>1543252.74</v>
      </c>
      <c r="I84" s="67">
        <v>2814328.31</v>
      </c>
      <c r="J84" s="67">
        <v>-1271075.57</v>
      </c>
      <c r="K84" s="89">
        <f t="shared" ref="K84" si="26">IF(ISERROR((H84-I84)/ABS(I84)),"",(H84-I84)/ABS(I84))</f>
        <v>-0.45164438188805345</v>
      </c>
      <c r="L84" s="67">
        <v>10300000</v>
      </c>
      <c r="M84" s="90">
        <f t="shared" ref="M84" si="27">H84/L84</f>
        <v>0.14983036310679612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129544894.37</v>
      </c>
      <c r="C88" s="67">
        <v>43177619.549999997</v>
      </c>
      <c r="D88" s="67">
        <v>933827.9</v>
      </c>
      <c r="E88" s="88">
        <v>87301102.719999999</v>
      </c>
      <c r="G88" s="72" t="s">
        <v>77</v>
      </c>
      <c r="H88" s="67">
        <v>472593671.30000001</v>
      </c>
      <c r="I88" s="67">
        <v>521452037.47000003</v>
      </c>
      <c r="J88" s="67">
        <v>-48858366.170000002</v>
      </c>
      <c r="K88" s="89">
        <f t="shared" ref="K88" si="28">IF(ISERROR((H88-I88)/ABS(I88)),"",(H88-I88)/ABS(I88))</f>
        <v>-9.3696759546770231E-2</v>
      </c>
      <c r="L88" s="67">
        <v>2220484378</v>
      </c>
      <c r="M88" s="90">
        <f t="shared" ref="M88" si="29">H88/L88</f>
        <v>0.21283359431948232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>
        <v>45305827.270000003</v>
      </c>
      <c r="C92" s="73" t="s">
        <v>108</v>
      </c>
      <c r="D92" s="73" t="s">
        <v>108</v>
      </c>
      <c r="E92" s="81">
        <v>45305827.270000003</v>
      </c>
      <c r="G92" s="69" t="s">
        <v>59</v>
      </c>
      <c r="H92" s="73">
        <v>45305827.270000003</v>
      </c>
      <c r="I92" s="73">
        <v>50882893.090000004</v>
      </c>
      <c r="J92" s="73">
        <v>-5577065.8200000003</v>
      </c>
      <c r="K92" s="79">
        <f t="shared" ref="K92:K93" si="30">IF(ISERROR((H92-I92)/ABS(I92)),"",(H92-I92)/ABS(I92))</f>
        <v>-0.10960591038201126</v>
      </c>
      <c r="L92" s="73">
        <v>203375000</v>
      </c>
      <c r="M92" s="82">
        <f t="shared" ref="M92:M93" si="31">H92/L92</f>
        <v>0.22276989438229872</v>
      </c>
      <c r="N92" s="78"/>
    </row>
    <row r="93" spans="1:14" ht="9" x14ac:dyDescent="0.15">
      <c r="A93" s="69" t="s">
        <v>58</v>
      </c>
      <c r="B93" s="73">
        <v>30120262.149999999</v>
      </c>
      <c r="C93" s="73">
        <v>4996469.13</v>
      </c>
      <c r="D93" s="73" t="s">
        <v>108</v>
      </c>
      <c r="E93" s="81">
        <v>25123793.02</v>
      </c>
      <c r="G93" s="69" t="s">
        <v>58</v>
      </c>
      <c r="H93" s="73">
        <v>25123793.02</v>
      </c>
      <c r="I93" s="73">
        <v>28381746.84</v>
      </c>
      <c r="J93" s="73">
        <v>-3257953.82</v>
      </c>
      <c r="K93" s="79">
        <f t="shared" si="30"/>
        <v>-0.1147904615725901</v>
      </c>
      <c r="L93" s="73">
        <v>114703500</v>
      </c>
      <c r="M93" s="82">
        <f t="shared" si="31"/>
        <v>0.21903248828501309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>
        <v>75426089.420000002</v>
      </c>
      <c r="C96" s="67">
        <v>4996469.13</v>
      </c>
      <c r="D96" s="67" t="s">
        <v>108</v>
      </c>
      <c r="E96" s="88">
        <v>70429620.290000007</v>
      </c>
      <c r="G96" s="72" t="s">
        <v>43</v>
      </c>
      <c r="H96" s="67">
        <v>70429620.290000007</v>
      </c>
      <c r="I96" s="67">
        <v>79264639.930000007</v>
      </c>
      <c r="J96" s="67">
        <v>-8835019.6400000006</v>
      </c>
      <c r="K96" s="89">
        <f t="shared" ref="K96" si="32">IF(ISERROR((H96-I96)/ABS(I96)),"",(H96-I96)/ABS(I96))</f>
        <v>-0.11146230712461902</v>
      </c>
      <c r="L96" s="67">
        <v>318078500</v>
      </c>
      <c r="M96" s="90">
        <f t="shared" ref="M96" si="33">H96/L96</f>
        <v>0.22142213412726736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>
        <v>8556.64</v>
      </c>
      <c r="C101" s="73" t="s">
        <v>108</v>
      </c>
      <c r="D101" s="73" t="s">
        <v>108</v>
      </c>
      <c r="E101" s="81">
        <v>8556.64</v>
      </c>
      <c r="G101" s="69" t="s">
        <v>41</v>
      </c>
      <c r="H101" s="73">
        <v>8556.64</v>
      </c>
      <c r="I101" s="73">
        <v>11658.24</v>
      </c>
      <c r="J101" s="73">
        <v>-3101.6</v>
      </c>
      <c r="K101" s="79">
        <f t="shared" ref="K101:K102" si="34">IF(ISERROR((H101-I101)/ABS(I101)),"",(H101-I101)/ABS(I101))</f>
        <v>-0.26604358805445766</v>
      </c>
      <c r="L101" s="73">
        <v>61826</v>
      </c>
      <c r="M101" s="82">
        <f t="shared" ref="M101:M102" si="35">H101/L101</f>
        <v>0.13839873192508007</v>
      </c>
      <c r="N101" s="78"/>
    </row>
    <row r="102" spans="1:14" ht="9" x14ac:dyDescent="0.15">
      <c r="A102" s="69" t="s">
        <v>84</v>
      </c>
      <c r="B102" s="73">
        <v>6645789.71</v>
      </c>
      <c r="C102" s="73" t="s">
        <v>108</v>
      </c>
      <c r="D102" s="73" t="s">
        <v>108</v>
      </c>
      <c r="E102" s="81">
        <v>6645789.71</v>
      </c>
      <c r="G102" s="69" t="s">
        <v>84</v>
      </c>
      <c r="H102" s="73">
        <v>6645789.71</v>
      </c>
      <c r="I102" s="73">
        <v>7780893.9199999999</v>
      </c>
      <c r="J102" s="73">
        <v>-1135104.21</v>
      </c>
      <c r="K102" s="79">
        <f t="shared" si="34"/>
        <v>-0.14588352208251157</v>
      </c>
      <c r="L102" s="73">
        <v>11133561</v>
      </c>
      <c r="M102" s="82">
        <f t="shared" si="35"/>
        <v>0.59691501308521144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>
        <v>1340.43</v>
      </c>
      <c r="C104" s="73" t="s">
        <v>108</v>
      </c>
      <c r="D104" s="73" t="s">
        <v>108</v>
      </c>
      <c r="E104" s="81">
        <v>1340.43</v>
      </c>
      <c r="G104" s="69" t="s">
        <v>41</v>
      </c>
      <c r="H104" s="73">
        <v>1340.43</v>
      </c>
      <c r="I104" s="73">
        <v>872.62</v>
      </c>
      <c r="J104" s="73">
        <v>467.81</v>
      </c>
      <c r="K104" s="79">
        <f t="shared" ref="K104:K106" si="36">IF(ISERROR((H104-I104)/ABS(I104)),"",(H104-I104)/ABS(I104))</f>
        <v>0.53609818706882728</v>
      </c>
      <c r="L104" s="73">
        <v>1627</v>
      </c>
      <c r="M104" s="82">
        <f t="shared" ref="M104:M106" si="37">H104/L104</f>
        <v>0.8238660110633067</v>
      </c>
      <c r="N104" s="78"/>
    </row>
    <row r="105" spans="1:14" ht="9" x14ac:dyDescent="0.15">
      <c r="A105" s="70" t="s">
        <v>95</v>
      </c>
      <c r="B105" s="73" t="s">
        <v>108</v>
      </c>
      <c r="C105" s="73">
        <v>50549447.579999998</v>
      </c>
      <c r="D105" s="73" t="s">
        <v>108</v>
      </c>
      <c r="E105" s="81">
        <v>-50549447.579999998</v>
      </c>
      <c r="G105" s="71" t="s">
        <v>97</v>
      </c>
      <c r="H105" s="73">
        <v>-50549447.579999998</v>
      </c>
      <c r="I105" s="73">
        <v>-39278843.689999998</v>
      </c>
      <c r="J105" s="73">
        <v>-11270603.890000001</v>
      </c>
      <c r="K105" s="79">
        <f t="shared" si="36"/>
        <v>-0.28693828104897556</v>
      </c>
      <c r="L105" s="73">
        <v>-68335627</v>
      </c>
      <c r="M105" s="82">
        <f t="shared" si="37"/>
        <v>0.73972318392571412</v>
      </c>
      <c r="N105" s="78"/>
    </row>
    <row r="106" spans="1:14" ht="9" x14ac:dyDescent="0.15">
      <c r="A106" s="69" t="s">
        <v>96</v>
      </c>
      <c r="B106" s="73">
        <v>52874.239999999998</v>
      </c>
      <c r="C106" s="73" t="s">
        <v>108</v>
      </c>
      <c r="D106" s="73" t="s">
        <v>108</v>
      </c>
      <c r="E106" s="81">
        <v>52874.239999999998</v>
      </c>
      <c r="G106" s="69" t="s">
        <v>96</v>
      </c>
      <c r="H106" s="73">
        <v>52874.239999999998</v>
      </c>
      <c r="I106" s="73">
        <v>21732.55</v>
      </c>
      <c r="J106" s="73">
        <v>31141.69</v>
      </c>
      <c r="K106" s="79">
        <f t="shared" si="36"/>
        <v>1.43295149441736</v>
      </c>
      <c r="L106" s="73">
        <v>325400</v>
      </c>
      <c r="M106" s="82">
        <f t="shared" si="37"/>
        <v>0.16248998156115549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>
        <v>3640416.12</v>
      </c>
      <c r="C108" s="73">
        <v>2914407.03</v>
      </c>
      <c r="D108" s="73" t="s">
        <v>108</v>
      </c>
      <c r="E108" s="81">
        <v>726009.09</v>
      </c>
      <c r="G108" s="69" t="s">
        <v>84</v>
      </c>
      <c r="H108" s="73">
        <v>726009.09</v>
      </c>
      <c r="I108" s="73">
        <v>1918920.1</v>
      </c>
      <c r="J108" s="73">
        <v>-1192911.01</v>
      </c>
      <c r="K108" s="79">
        <f t="shared" ref="K108:K111" si="38">IF(ISERROR((H108-I108)/ABS(I108)),"",(H108-I108)/ABS(I108))</f>
        <v>-0.6216574676558968</v>
      </c>
      <c r="L108" s="73">
        <v>4929810</v>
      </c>
      <c r="M108" s="82">
        <f t="shared" ref="M108" si="39">H108/L108</f>
        <v>0.14726918278797763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>
        <v>6360.55</v>
      </c>
      <c r="C110" s="73">
        <v>629.01</v>
      </c>
      <c r="D110" s="73" t="s">
        <v>108</v>
      </c>
      <c r="E110" s="81">
        <v>5731.54</v>
      </c>
      <c r="G110" s="69" t="s">
        <v>83</v>
      </c>
      <c r="H110" s="73">
        <v>5731.54</v>
      </c>
      <c r="I110" s="73">
        <v>13677.49</v>
      </c>
      <c r="J110" s="73">
        <v>-7945.95</v>
      </c>
      <c r="K110" s="79">
        <f t="shared" si="38"/>
        <v>-0.58095089084327611</v>
      </c>
      <c r="L110" s="73">
        <v>39048</v>
      </c>
      <c r="M110" s="82">
        <f t="shared" ref="M110:M111" si="40">H110/L110</f>
        <v>0.14678190944478589</v>
      </c>
      <c r="N110" s="78"/>
    </row>
    <row r="111" spans="1:14" ht="9" x14ac:dyDescent="0.15">
      <c r="A111" s="69" t="s">
        <v>84</v>
      </c>
      <c r="B111" s="73">
        <v>2448361.04</v>
      </c>
      <c r="C111" s="73" t="s">
        <v>108</v>
      </c>
      <c r="D111" s="73" t="s">
        <v>108</v>
      </c>
      <c r="E111" s="81">
        <v>2448361.04</v>
      </c>
      <c r="G111" s="69" t="s">
        <v>84</v>
      </c>
      <c r="H111" s="73">
        <v>2448361.04</v>
      </c>
      <c r="I111" s="73">
        <v>1943373.58</v>
      </c>
      <c r="J111" s="73">
        <v>504987.46</v>
      </c>
      <c r="K111" s="79">
        <f t="shared" si="38"/>
        <v>0.259850944356257</v>
      </c>
      <c r="L111" s="73">
        <v>2700820</v>
      </c>
      <c r="M111" s="82">
        <f t="shared" si="40"/>
        <v>0.90652507016387618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>
        <v>12803698.73</v>
      </c>
      <c r="C114" s="67">
        <v>53464483.619999997</v>
      </c>
      <c r="D114" s="67" t="s">
        <v>108</v>
      </c>
      <c r="E114" s="88">
        <v>-40660784.890000001</v>
      </c>
      <c r="G114" s="72" t="s">
        <v>44</v>
      </c>
      <c r="H114" s="67">
        <v>-40660784.890000001</v>
      </c>
      <c r="I114" s="67">
        <v>-27587715.190000001</v>
      </c>
      <c r="J114" s="67">
        <v>-13073069.699999999</v>
      </c>
      <c r="K114" s="89">
        <f t="shared" ref="K114" si="41">IF(ISERROR((H114-I114)/ABS(I114)),"",(H114-I114)/ABS(I114))</f>
        <v>-0.47387286732388506</v>
      </c>
      <c r="L114" s="67">
        <v>-49143535</v>
      </c>
      <c r="M114" s="90">
        <f t="shared" ref="M114" si="42">H114/L114</f>
        <v>0.82738827986224439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>
        <v>88229788.150000006</v>
      </c>
      <c r="C118" s="67">
        <v>58460952.75</v>
      </c>
      <c r="D118" s="67" t="s">
        <v>108</v>
      </c>
      <c r="E118" s="88">
        <v>29768835.399999999</v>
      </c>
      <c r="G118" s="72" t="s">
        <v>79</v>
      </c>
      <c r="H118" s="67">
        <v>29768835.399999999</v>
      </c>
      <c r="I118" s="67">
        <v>51676924.740000002</v>
      </c>
      <c r="J118" s="67">
        <v>-21908089.34</v>
      </c>
      <c r="K118" s="89">
        <f t="shared" ref="K118" si="43">IF(ISERROR((H118-I118)/ABS(I118)),"",(H118-I118)/ABS(I118))</f>
        <v>-0.42394336447505881</v>
      </c>
      <c r="L118" s="67">
        <v>268934965</v>
      </c>
      <c r="M118" s="90">
        <f t="shared" ref="M118" si="44">H118/L118</f>
        <v>0.11069157705097958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217774682.52000001</v>
      </c>
      <c r="C122" s="67">
        <v>101638572.3</v>
      </c>
      <c r="D122" s="67">
        <v>933827.9</v>
      </c>
      <c r="E122" s="88">
        <v>117069938.12</v>
      </c>
      <c r="G122" s="72" t="s">
        <v>8</v>
      </c>
      <c r="H122" s="67">
        <v>502362506.69999999</v>
      </c>
      <c r="I122" s="67">
        <v>573128962.21000004</v>
      </c>
      <c r="J122" s="67">
        <v>-70766455.510000005</v>
      </c>
      <c r="K122" s="89">
        <f t="shared" ref="K122" si="45">IF(ISERROR((H122-I122)/ABS(I122)),"",(H122-I122)/ABS(I122))</f>
        <v>-0.12347387791592798</v>
      </c>
      <c r="L122" s="67">
        <v>2489419343</v>
      </c>
      <c r="M122" s="90">
        <f t="shared" ref="M122" si="46">H122/L122</f>
        <v>0.20179906937438782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119</v>
      </c>
      <c r="B126" s="171"/>
      <c r="C126" s="171"/>
      <c r="D126" s="171"/>
      <c r="E126" s="171"/>
      <c r="F126" s="6"/>
      <c r="G126" s="171" t="str">
        <f>+A126</f>
        <v>Vitoria-Gasteizen, 2020ko MAIATZAREN 8an / Vitoria-Gasteiz, 8 de MAYO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5122" r:id="rId6"/>
      </mc:Fallback>
    </mc:AlternateContent>
    <mc:AlternateContent xmlns:mc="http://schemas.openxmlformats.org/markup-compatibility/2006">
      <mc:Choice Requires="x14">
        <oleObject progId="Word.Picture.8" shapeId="512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5123" r:id="rId7"/>
      </mc:Fallback>
    </mc:AlternateContent>
    <mc:AlternateContent xmlns:mc="http://schemas.openxmlformats.org/markup-compatibility/2006">
      <mc:Choice Requires="x14">
        <oleObject progId="Word.Picture.8" shapeId="5124" r:id="rId9">
          <objectPr defaultSize="0" r:id="rId8">
            <anchor moveWithCells="1" sizeWithCells="1">
              <from>
                <xdr:col>6</xdr:col>
                <xdr:colOff>9525</xdr:colOff>
                <xdr:row>0</xdr:row>
                <xdr:rowOff>19050</xdr:rowOff>
              </from>
              <to>
                <xdr:col>6</xdr:col>
                <xdr:colOff>981075</xdr:colOff>
                <xdr:row>6</xdr:row>
                <xdr:rowOff>66675</xdr:rowOff>
              </to>
            </anchor>
          </objectPr>
        </oleObject>
      </mc:Choice>
      <mc:Fallback>
        <oleObject progId="Word.Picture.8" shapeId="5124" r:id="rId9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9.85546875" style="1" customWidth="1"/>
    <col min="11" max="11" width="7.710937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120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121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122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123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26528800.120000001</v>
      </c>
      <c r="C15" s="73" t="s">
        <v>108</v>
      </c>
      <c r="D15" s="73">
        <v>581827.02</v>
      </c>
      <c r="E15" s="81">
        <v>27110627.140000001</v>
      </c>
      <c r="G15" s="69" t="s">
        <v>81</v>
      </c>
      <c r="H15" s="73">
        <v>243183210.47</v>
      </c>
      <c r="I15" s="73">
        <v>320189613.87</v>
      </c>
      <c r="J15" s="73">
        <v>-77006403.400000006</v>
      </c>
      <c r="K15" s="79">
        <f t="shared" ref="K15:K21" si="0">IF(ISERROR((H15-I15)/ABS(I15)),"",(H15-I15)/ABS(I15))</f>
        <v>-0.24050250246800739</v>
      </c>
      <c r="L15" s="73">
        <v>886000000</v>
      </c>
      <c r="M15" s="82">
        <f t="shared" ref="M15:M20" si="1">H15/L15</f>
        <v>0.27447314951467267</v>
      </c>
      <c r="N15" s="78"/>
    </row>
    <row r="16" spans="1:14" ht="9" x14ac:dyDescent="0.15">
      <c r="A16" s="69" t="s">
        <v>45</v>
      </c>
      <c r="B16" s="73">
        <v>515536.04</v>
      </c>
      <c r="C16" s="73" t="s">
        <v>108</v>
      </c>
      <c r="D16" s="73">
        <v>23205.57</v>
      </c>
      <c r="E16" s="81">
        <v>538741.61</v>
      </c>
      <c r="G16" s="69" t="s">
        <v>45</v>
      </c>
      <c r="H16" s="73">
        <v>10296073.539999999</v>
      </c>
      <c r="I16" s="73">
        <v>10082417.890000001</v>
      </c>
      <c r="J16" s="73">
        <v>213655.65</v>
      </c>
      <c r="K16" s="79">
        <f t="shared" si="0"/>
        <v>2.1190913958437255E-2</v>
      </c>
      <c r="L16" s="73">
        <v>18700000</v>
      </c>
      <c r="M16" s="82">
        <f t="shared" si="1"/>
        <v>0.55059216791443844</v>
      </c>
      <c r="N16" s="78"/>
    </row>
    <row r="17" spans="1:14" ht="9" x14ac:dyDescent="0.15">
      <c r="A17" s="69" t="s">
        <v>46</v>
      </c>
      <c r="B17" s="73">
        <v>131602.10999999999</v>
      </c>
      <c r="C17" s="73" t="s">
        <v>108</v>
      </c>
      <c r="D17" s="73">
        <v>9411.77</v>
      </c>
      <c r="E17" s="81">
        <v>141013.88</v>
      </c>
      <c r="G17" s="69" t="s">
        <v>46</v>
      </c>
      <c r="H17" s="73">
        <v>2503236.86</v>
      </c>
      <c r="I17" s="73">
        <v>4394888.88</v>
      </c>
      <c r="J17" s="73">
        <v>-1891652.02</v>
      </c>
      <c r="K17" s="79">
        <f t="shared" si="0"/>
        <v>-0.43042089837775377</v>
      </c>
      <c r="L17" s="73">
        <v>9700000</v>
      </c>
      <c r="M17" s="82">
        <f t="shared" si="1"/>
        <v>0.25806565567010309</v>
      </c>
      <c r="N17" s="78"/>
    </row>
    <row r="18" spans="1:14" ht="9" x14ac:dyDescent="0.15">
      <c r="A18" s="69" t="s">
        <v>60</v>
      </c>
      <c r="B18" s="73">
        <v>20226</v>
      </c>
      <c r="C18" s="73" t="s">
        <v>108</v>
      </c>
      <c r="D18" s="73" t="s">
        <v>108</v>
      </c>
      <c r="E18" s="81">
        <v>20226</v>
      </c>
      <c r="G18" s="69" t="s">
        <v>60</v>
      </c>
      <c r="H18" s="73">
        <v>1107579.9099999999</v>
      </c>
      <c r="I18" s="73">
        <v>813161.85</v>
      </c>
      <c r="J18" s="73">
        <v>294418.06</v>
      </c>
      <c r="K18" s="79">
        <f t="shared" si="0"/>
        <v>0.36206575603614455</v>
      </c>
      <c r="L18" s="73">
        <v>2300000</v>
      </c>
      <c r="M18" s="82">
        <f t="shared" si="1"/>
        <v>0.4815564826086956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114158.05</v>
      </c>
      <c r="I19" s="73">
        <v>2137532</v>
      </c>
      <c r="J19" s="73">
        <v>-2023373.95</v>
      </c>
      <c r="K19" s="79">
        <f t="shared" si="0"/>
        <v>-0.94659352468173574</v>
      </c>
      <c r="L19" s="73">
        <v>1400000</v>
      </c>
      <c r="M19" s="82">
        <f t="shared" si="1"/>
        <v>8.1541464285714294E-2</v>
      </c>
      <c r="N19" s="78"/>
    </row>
    <row r="20" spans="1:14" ht="9" x14ac:dyDescent="0.15">
      <c r="A20" s="69" t="s">
        <v>47</v>
      </c>
      <c r="B20" s="73">
        <v>143931</v>
      </c>
      <c r="C20" s="73" t="s">
        <v>108</v>
      </c>
      <c r="D20" s="73">
        <v>37180.339999999997</v>
      </c>
      <c r="E20" s="81">
        <v>181111.34</v>
      </c>
      <c r="G20" s="69" t="s">
        <v>47</v>
      </c>
      <c r="H20" s="73">
        <v>8208678.0899999999</v>
      </c>
      <c r="I20" s="73">
        <v>14770204.99</v>
      </c>
      <c r="J20" s="73">
        <v>-6561526.9000000004</v>
      </c>
      <c r="K20" s="79">
        <f t="shared" si="0"/>
        <v>-0.44424074712858813</v>
      </c>
      <c r="L20" s="73">
        <v>31800000</v>
      </c>
      <c r="M20" s="82">
        <f t="shared" si="1"/>
        <v>0.25813453113207546</v>
      </c>
      <c r="N20" s="78"/>
    </row>
    <row r="21" spans="1:14" ht="9" x14ac:dyDescent="0.15">
      <c r="A21" s="69" t="s">
        <v>62</v>
      </c>
      <c r="B21" s="73">
        <v>95462.66</v>
      </c>
      <c r="C21" s="73">
        <v>47038440.530000001</v>
      </c>
      <c r="D21" s="73">
        <v>110675.49</v>
      </c>
      <c r="E21" s="81">
        <v>-46832302.380000003</v>
      </c>
      <c r="G21" s="69" t="s">
        <v>62</v>
      </c>
      <c r="H21" s="73">
        <v>-60544761.880000003</v>
      </c>
      <c r="I21" s="73">
        <v>-93360729.290000007</v>
      </c>
      <c r="J21" s="73">
        <v>32815967.41</v>
      </c>
      <c r="K21" s="79">
        <f t="shared" si="0"/>
        <v>0.35149647672594786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27435557.93</v>
      </c>
      <c r="C24" s="67">
        <v>47038440.530000001</v>
      </c>
      <c r="D24" s="67">
        <v>762300.19</v>
      </c>
      <c r="E24" s="88">
        <v>-18840582.41</v>
      </c>
      <c r="G24" s="87" t="s">
        <v>2</v>
      </c>
      <c r="H24" s="67">
        <v>204868175.03999999</v>
      </c>
      <c r="I24" s="67">
        <v>259027090.19</v>
      </c>
      <c r="J24" s="67">
        <v>-54158915.149999999</v>
      </c>
      <c r="K24" s="89">
        <f t="shared" ref="K24" si="2">IF(ISERROR((H24-I24)/ABS(I24)),"",(H24-I24)/ABS(I24))</f>
        <v>-0.20908591109244087</v>
      </c>
      <c r="L24" s="67">
        <v>917900000</v>
      </c>
      <c r="M24" s="90">
        <f t="shared" ref="M24" si="3">H24/L24</f>
        <v>0.22319225954897046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515536.04</v>
      </c>
      <c r="C28" s="73" t="s">
        <v>108</v>
      </c>
      <c r="D28" s="73">
        <v>23205.54</v>
      </c>
      <c r="E28" s="81">
        <v>538741.57999999996</v>
      </c>
      <c r="G28" s="69" t="s">
        <v>45</v>
      </c>
      <c r="H28" s="73">
        <v>10296073.460000001</v>
      </c>
      <c r="I28" s="73">
        <v>10082417.83</v>
      </c>
      <c r="J28" s="73">
        <v>213655.63</v>
      </c>
      <c r="K28" s="79">
        <f t="shared" ref="K28:K31" si="4">IF(ISERROR((H28-I28)/ABS(I28)),"",(H28-I28)/ABS(I28))</f>
        <v>2.1190912100892453E-2</v>
      </c>
      <c r="L28" s="73">
        <v>18700000</v>
      </c>
      <c r="M28" s="82">
        <f t="shared" ref="M28:M31" si="5">H28/L28</f>
        <v>0.55059216363636365</v>
      </c>
      <c r="N28" s="78"/>
    </row>
    <row r="29" spans="1:14" ht="9" x14ac:dyDescent="0.15">
      <c r="A29" s="69" t="s">
        <v>46</v>
      </c>
      <c r="B29" s="73">
        <v>131602.1</v>
      </c>
      <c r="C29" s="73" t="s">
        <v>108</v>
      </c>
      <c r="D29" s="73">
        <v>9411.75</v>
      </c>
      <c r="E29" s="81">
        <v>141013.85</v>
      </c>
      <c r="G29" s="69" t="s">
        <v>46</v>
      </c>
      <c r="H29" s="73">
        <v>2503236.7400000002</v>
      </c>
      <c r="I29" s="73">
        <v>4394888.83</v>
      </c>
      <c r="J29" s="73">
        <v>-1891652.09</v>
      </c>
      <c r="K29" s="79">
        <f t="shared" si="4"/>
        <v>-0.43042091920218145</v>
      </c>
      <c r="L29" s="73">
        <v>9700000</v>
      </c>
      <c r="M29" s="82">
        <f t="shared" si="5"/>
        <v>0.25806564329896908</v>
      </c>
      <c r="N29" s="78"/>
    </row>
    <row r="30" spans="1:14" ht="9" x14ac:dyDescent="0.15">
      <c r="A30" s="69" t="s">
        <v>63</v>
      </c>
      <c r="B30" s="73">
        <v>20226</v>
      </c>
      <c r="C30" s="73" t="s">
        <v>108</v>
      </c>
      <c r="D30" s="73" t="s">
        <v>108</v>
      </c>
      <c r="E30" s="81">
        <v>20226</v>
      </c>
      <c r="G30" s="69" t="s">
        <v>63</v>
      </c>
      <c r="H30" s="73">
        <v>1107579.8899999999</v>
      </c>
      <c r="I30" s="73">
        <v>813161.82</v>
      </c>
      <c r="J30" s="73">
        <v>294418.07</v>
      </c>
      <c r="K30" s="79">
        <f t="shared" si="4"/>
        <v>0.36206578169152109</v>
      </c>
      <c r="L30" s="73">
        <v>2300000</v>
      </c>
      <c r="M30" s="82">
        <f t="shared" si="5"/>
        <v>0.48155647391304346</v>
      </c>
      <c r="N30" s="78"/>
    </row>
    <row r="31" spans="1:14" ht="9" x14ac:dyDescent="0.15">
      <c r="A31" s="69" t="s">
        <v>1</v>
      </c>
      <c r="B31" s="73">
        <v>1795149.61</v>
      </c>
      <c r="C31" s="73" t="s">
        <v>108</v>
      </c>
      <c r="D31" s="73">
        <v>480632.98</v>
      </c>
      <c r="E31" s="81">
        <v>2275782.59</v>
      </c>
      <c r="G31" s="69" t="s">
        <v>1</v>
      </c>
      <c r="H31" s="73">
        <v>11441046.24</v>
      </c>
      <c r="I31" s="73">
        <v>16773083.869999999</v>
      </c>
      <c r="J31" s="73">
        <v>-5332037.63</v>
      </c>
      <c r="K31" s="79">
        <f t="shared" si="4"/>
        <v>-0.31789250392629192</v>
      </c>
      <c r="L31" s="73">
        <v>178500000</v>
      </c>
      <c r="M31" s="82">
        <f t="shared" si="5"/>
        <v>6.4095497142857144E-2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2462513.75</v>
      </c>
      <c r="C34" s="67" t="s">
        <v>108</v>
      </c>
      <c r="D34" s="67">
        <v>513250.27</v>
      </c>
      <c r="E34" s="88">
        <v>2975764.02</v>
      </c>
      <c r="G34" s="72" t="s">
        <v>10</v>
      </c>
      <c r="H34" s="67">
        <v>25347936.329999998</v>
      </c>
      <c r="I34" s="67">
        <v>32063552.350000001</v>
      </c>
      <c r="J34" s="67">
        <v>-6715616.0199999996</v>
      </c>
      <c r="K34" s="89">
        <f t="shared" ref="K34" si="6">IF(ISERROR((H34-I34)/ABS(I34)),"",(H34-I34)/ABS(I34))</f>
        <v>-0.20944703651964511</v>
      </c>
      <c r="L34" s="67">
        <v>209200000</v>
      </c>
      <c r="M34" s="90">
        <f t="shared" ref="M34" si="7">H34/L34</f>
        <v>0.12116604364244742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336611.86</v>
      </c>
      <c r="C37" s="73" t="s">
        <v>108</v>
      </c>
      <c r="D37" s="73">
        <v>310.37</v>
      </c>
      <c r="E37" s="81">
        <v>336922.23</v>
      </c>
      <c r="G37" s="69" t="s">
        <v>64</v>
      </c>
      <c r="H37" s="73">
        <v>5194744.3099999996</v>
      </c>
      <c r="I37" s="73">
        <v>5703770.4500000002</v>
      </c>
      <c r="J37" s="73">
        <v>-509026.14</v>
      </c>
      <c r="K37" s="79">
        <f t="shared" ref="K37:K41" si="8">IF(ISERROR((H37-I37)/ABS(I37)),"",(H37-I37)/ABS(I37))</f>
        <v>-8.9243798372005065E-2</v>
      </c>
      <c r="L37" s="73">
        <v>11100000</v>
      </c>
      <c r="M37" s="82">
        <f t="shared" ref="M37:M41" si="9">H37/L37</f>
        <v>0.46799498288288283</v>
      </c>
      <c r="N37" s="78"/>
    </row>
    <row r="38" spans="1:14" ht="9" x14ac:dyDescent="0.15">
      <c r="A38" s="69" t="s">
        <v>90</v>
      </c>
      <c r="B38" s="73" t="s">
        <v>108</v>
      </c>
      <c r="C38" s="73" t="s">
        <v>108</v>
      </c>
      <c r="D38" s="73" t="s">
        <v>108</v>
      </c>
      <c r="E38" s="81" t="s">
        <v>108</v>
      </c>
      <c r="G38" s="69" t="s">
        <v>90</v>
      </c>
      <c r="H38" s="73">
        <v>411209.9</v>
      </c>
      <c r="I38" s="73">
        <v>3402993.86</v>
      </c>
      <c r="J38" s="73">
        <v>-2991783.96</v>
      </c>
      <c r="K38" s="79">
        <f t="shared" si="8"/>
        <v>-0.87916231503279885</v>
      </c>
      <c r="L38" s="73">
        <v>22100000</v>
      </c>
      <c r="M38" s="82">
        <f t="shared" si="9"/>
        <v>1.8606782805429864E-2</v>
      </c>
      <c r="N38" s="78"/>
    </row>
    <row r="39" spans="1:14" ht="9" x14ac:dyDescent="0.15">
      <c r="A39" s="69" t="s">
        <v>65</v>
      </c>
      <c r="B39" s="73">
        <v>216891.04</v>
      </c>
      <c r="C39" s="73" t="s">
        <v>108</v>
      </c>
      <c r="D39" s="73">
        <v>1942.21</v>
      </c>
      <c r="E39" s="81">
        <v>218833.25</v>
      </c>
      <c r="G39" s="69" t="s">
        <v>65</v>
      </c>
      <c r="H39" s="73">
        <v>3587030.69</v>
      </c>
      <c r="I39" s="73">
        <v>3341482.07</v>
      </c>
      <c r="J39" s="73">
        <v>245548.62</v>
      </c>
      <c r="K39" s="79">
        <f t="shared" si="8"/>
        <v>7.3484943164755664E-2</v>
      </c>
      <c r="L39" s="73">
        <v>9150000</v>
      </c>
      <c r="M39" s="82">
        <f t="shared" si="9"/>
        <v>0.39202521202185792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 t="s">
        <v>108</v>
      </c>
      <c r="I40" s="73" t="s">
        <v>108</v>
      </c>
      <c r="J40" s="73" t="s">
        <v>108</v>
      </c>
      <c r="K40" s="79" t="str">
        <f t="shared" si="8"/>
        <v/>
      </c>
      <c r="L40" s="73">
        <v>3700000</v>
      </c>
      <c r="M40" s="82"/>
      <c r="N40" s="78"/>
    </row>
    <row r="41" spans="1:14" ht="9" x14ac:dyDescent="0.15">
      <c r="A41" s="69" t="s">
        <v>66</v>
      </c>
      <c r="B41" s="73" t="s">
        <v>108</v>
      </c>
      <c r="C41" s="73" t="s">
        <v>108</v>
      </c>
      <c r="D41" s="73" t="s">
        <v>108</v>
      </c>
      <c r="E41" s="81" t="s">
        <v>108</v>
      </c>
      <c r="G41" s="69" t="s">
        <v>66</v>
      </c>
      <c r="H41" s="73">
        <v>1677488.57</v>
      </c>
      <c r="I41" s="73">
        <v>83122.16</v>
      </c>
      <c r="J41" s="73">
        <v>1594366.41</v>
      </c>
      <c r="K41" s="79">
        <f t="shared" si="8"/>
        <v>19.181003116377148</v>
      </c>
      <c r="L41" s="73">
        <v>5916586</v>
      </c>
      <c r="M41" s="82">
        <f t="shared" si="9"/>
        <v>0.28352306042707737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30451574.579999998</v>
      </c>
      <c r="C45" s="67">
        <v>47038440.530000001</v>
      </c>
      <c r="D45" s="67">
        <v>1277803.04</v>
      </c>
      <c r="E45" s="88">
        <v>-15309062.91</v>
      </c>
      <c r="G45" s="72" t="s">
        <v>35</v>
      </c>
      <c r="H45" s="67">
        <v>241086584.84</v>
      </c>
      <c r="I45" s="67">
        <v>303622011.07999998</v>
      </c>
      <c r="J45" s="67">
        <v>-62535426.240000002</v>
      </c>
      <c r="K45" s="89">
        <f t="shared" ref="K45" si="10">IF(ISERROR((H45-I45)/ABS(I45)),"",(H45-I45)/ABS(I45))</f>
        <v>-0.20596473232476814</v>
      </c>
      <c r="L45" s="67">
        <v>1179066586</v>
      </c>
      <c r="M45" s="90">
        <f t="shared" ref="M45" si="11">H45/L45</f>
        <v>0.20447240868549219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7158344.4100000001</v>
      </c>
      <c r="C48" s="73">
        <v>25896646.239999998</v>
      </c>
      <c r="D48" s="73">
        <v>376989.23</v>
      </c>
      <c r="E48" s="81">
        <v>-18361312.600000001</v>
      </c>
      <c r="G48" s="69" t="s">
        <v>82</v>
      </c>
      <c r="H48" s="73">
        <v>117773681.29000001</v>
      </c>
      <c r="I48" s="73">
        <v>276698277.38</v>
      </c>
      <c r="J48" s="73">
        <v>-158924596.09</v>
      </c>
      <c r="K48" s="79">
        <f t="shared" ref="K48:K51" si="12">IF(ISERROR((H48-I48)/ABS(I48)),"",(H48-I48)/ABS(I48))</f>
        <v>-0.57436062701519075</v>
      </c>
      <c r="L48" s="73">
        <v>667195600</v>
      </c>
      <c r="M48" s="82">
        <f t="shared" ref="M48:M51" si="13">H48/L48</f>
        <v>0.17652047059363102</v>
      </c>
      <c r="N48" s="78"/>
    </row>
    <row r="49" spans="1:14" ht="9" x14ac:dyDescent="0.15">
      <c r="A49" s="69" t="s">
        <v>67</v>
      </c>
      <c r="B49" s="73">
        <v>845728.7</v>
      </c>
      <c r="C49" s="73" t="s">
        <v>108</v>
      </c>
      <c r="D49" s="73">
        <v>806.96</v>
      </c>
      <c r="E49" s="81">
        <v>846535.66</v>
      </c>
      <c r="G49" s="69" t="s">
        <v>67</v>
      </c>
      <c r="H49" s="73">
        <v>6535360.4800000004</v>
      </c>
      <c r="I49" s="73">
        <v>9719374.9499999993</v>
      </c>
      <c r="J49" s="73">
        <v>-3184014.47</v>
      </c>
      <c r="K49" s="79">
        <f t="shared" si="12"/>
        <v>-0.32759457129493691</v>
      </c>
      <c r="L49" s="73">
        <v>23500000</v>
      </c>
      <c r="M49" s="82">
        <f t="shared" si="13"/>
        <v>0.27810044595744682</v>
      </c>
      <c r="N49" s="78"/>
    </row>
    <row r="50" spans="1:14" ht="9" x14ac:dyDescent="0.15">
      <c r="A50" s="69" t="s">
        <v>49</v>
      </c>
      <c r="B50" s="73">
        <v>520687.25</v>
      </c>
      <c r="C50" s="73" t="s">
        <v>108</v>
      </c>
      <c r="D50" s="73">
        <v>370.47</v>
      </c>
      <c r="E50" s="81">
        <v>521057.72</v>
      </c>
      <c r="G50" s="69" t="s">
        <v>49</v>
      </c>
      <c r="H50" s="73">
        <v>2710772.45</v>
      </c>
      <c r="I50" s="73">
        <v>2870558.05</v>
      </c>
      <c r="J50" s="73">
        <v>-159785.60000000001</v>
      </c>
      <c r="K50" s="79">
        <f t="shared" si="12"/>
        <v>-5.5663601716746204E-2</v>
      </c>
      <c r="L50" s="73">
        <v>6500000</v>
      </c>
      <c r="M50" s="82">
        <f t="shared" si="13"/>
        <v>0.41704191538461544</v>
      </c>
      <c r="N50" s="78"/>
    </row>
    <row r="51" spans="1:14" ht="9" x14ac:dyDescent="0.15">
      <c r="A51" s="69" t="s">
        <v>68</v>
      </c>
      <c r="B51" s="73">
        <v>118344.66</v>
      </c>
      <c r="C51" s="73">
        <v>115.84</v>
      </c>
      <c r="D51" s="73" t="s">
        <v>108</v>
      </c>
      <c r="E51" s="81">
        <v>118228.82</v>
      </c>
      <c r="G51" s="69" t="s">
        <v>68</v>
      </c>
      <c r="H51" s="73">
        <v>664600.9</v>
      </c>
      <c r="I51" s="73">
        <v>2076853.43</v>
      </c>
      <c r="J51" s="73">
        <v>-1412252.53</v>
      </c>
      <c r="K51" s="79">
        <f t="shared" si="12"/>
        <v>-0.67999624316290819</v>
      </c>
      <c r="L51" s="73">
        <v>4250000</v>
      </c>
      <c r="M51" s="82">
        <f t="shared" si="13"/>
        <v>0.15637668235294119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63683.199999999997</v>
      </c>
      <c r="C53" s="73" t="s">
        <v>108</v>
      </c>
      <c r="D53" s="73" t="s">
        <v>108</v>
      </c>
      <c r="E53" s="81">
        <v>63683.199999999997</v>
      </c>
      <c r="G53" s="69" t="s">
        <v>50</v>
      </c>
      <c r="H53" s="73">
        <v>320540.96000000002</v>
      </c>
      <c r="I53" s="73">
        <v>427675.25</v>
      </c>
      <c r="J53" s="73">
        <v>-107134.29</v>
      </c>
      <c r="K53" s="79">
        <f t="shared" ref="K53:K65" si="14">IF(ISERROR((H53-I53)/ABS(I53)),"",(H53-I53)/ABS(I53))</f>
        <v>-0.25050383439303531</v>
      </c>
      <c r="L53" s="73">
        <v>1079210</v>
      </c>
      <c r="M53" s="82">
        <f t="shared" ref="M53:M64" si="15">H53/L53</f>
        <v>0.29701444575198527</v>
      </c>
      <c r="N53" s="78"/>
    </row>
    <row r="54" spans="1:14" ht="9" x14ac:dyDescent="0.15">
      <c r="A54" s="69" t="s">
        <v>51</v>
      </c>
      <c r="B54" s="73">
        <v>288.58999999999997</v>
      </c>
      <c r="C54" s="73" t="s">
        <v>108</v>
      </c>
      <c r="D54" s="73" t="s">
        <v>108</v>
      </c>
      <c r="E54" s="81">
        <v>288.58999999999997</v>
      </c>
      <c r="G54" s="69" t="s">
        <v>51</v>
      </c>
      <c r="H54" s="73">
        <v>9844.91</v>
      </c>
      <c r="I54" s="73">
        <v>15118.73</v>
      </c>
      <c r="J54" s="73">
        <v>-5273.82</v>
      </c>
      <c r="K54" s="79">
        <f t="shared" si="14"/>
        <v>-0.34882691866314169</v>
      </c>
      <c r="L54" s="73">
        <v>16086</v>
      </c>
      <c r="M54" s="82">
        <f t="shared" si="15"/>
        <v>0.61201728210866591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9237366.9100000001</v>
      </c>
      <c r="C56" s="73">
        <v>11046.84</v>
      </c>
      <c r="D56" s="73" t="s">
        <v>108</v>
      </c>
      <c r="E56" s="81">
        <v>9226320.0700000003</v>
      </c>
      <c r="G56" s="69" t="s">
        <v>93</v>
      </c>
      <c r="H56" s="73">
        <v>58032629.479999997</v>
      </c>
      <c r="I56" s="73">
        <v>80109652.939999998</v>
      </c>
      <c r="J56" s="73">
        <v>-22077023.460000001</v>
      </c>
      <c r="K56" s="79">
        <f t="shared" ref="K56:K57" si="16">IF(ISERROR((H56-I56)/ABS(I56)),"",(H56-I56)/ABS(I56))</f>
        <v>-0.27558505935027711</v>
      </c>
      <c r="L56" s="73">
        <v>244284288</v>
      </c>
      <c r="M56" s="82">
        <f t="shared" ref="M56" si="17">H56/L56</f>
        <v>0.23756185858338952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-17266.82</v>
      </c>
      <c r="I57" s="73">
        <v>-566804.34</v>
      </c>
      <c r="J57" s="73">
        <v>549537.52</v>
      </c>
      <c r="K57" s="79">
        <f t="shared" si="16"/>
        <v>0.96953654236310194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3344474.1</v>
      </c>
      <c r="C58" s="73" t="s">
        <v>108</v>
      </c>
      <c r="D58" s="73" t="s">
        <v>108</v>
      </c>
      <c r="E58" s="81">
        <v>3344474.1</v>
      </c>
      <c r="G58" s="69" t="s">
        <v>52</v>
      </c>
      <c r="H58" s="73">
        <v>18958262.02</v>
      </c>
      <c r="I58" s="73">
        <v>16756022.359999999</v>
      </c>
      <c r="J58" s="73">
        <v>2202239.66</v>
      </c>
      <c r="K58" s="79">
        <f t="shared" si="14"/>
        <v>0.13142973986816764</v>
      </c>
      <c r="L58" s="73">
        <v>60075348</v>
      </c>
      <c r="M58" s="82">
        <f t="shared" si="15"/>
        <v>0.31557473491456095</v>
      </c>
      <c r="N58" s="78"/>
    </row>
    <row r="59" spans="1:14" ht="9" x14ac:dyDescent="0.15">
      <c r="A59" s="69" t="s">
        <v>5</v>
      </c>
      <c r="B59" s="73">
        <v>32325.99</v>
      </c>
      <c r="C59" s="73" t="s">
        <v>108</v>
      </c>
      <c r="D59" s="73" t="s">
        <v>108</v>
      </c>
      <c r="E59" s="81">
        <v>32325.99</v>
      </c>
      <c r="G59" s="69" t="s">
        <v>5</v>
      </c>
      <c r="H59" s="73">
        <v>118296.73</v>
      </c>
      <c r="I59" s="73">
        <v>227298.45</v>
      </c>
      <c r="J59" s="73">
        <v>-109001.72</v>
      </c>
      <c r="K59" s="79">
        <f t="shared" si="14"/>
        <v>-0.47955329215839354</v>
      </c>
      <c r="L59" s="73">
        <v>476874</v>
      </c>
      <c r="M59" s="82">
        <f t="shared" si="15"/>
        <v>0.24806705754559905</v>
      </c>
      <c r="N59" s="78"/>
    </row>
    <row r="60" spans="1:14" ht="9" x14ac:dyDescent="0.15">
      <c r="A60" s="69" t="s">
        <v>42</v>
      </c>
      <c r="B60" s="73">
        <v>12239.92</v>
      </c>
      <c r="C60" s="73" t="s">
        <v>108</v>
      </c>
      <c r="D60" s="73" t="s">
        <v>108</v>
      </c>
      <c r="E60" s="81">
        <v>12239.92</v>
      </c>
      <c r="G60" s="69" t="s">
        <v>42</v>
      </c>
      <c r="H60" s="73">
        <v>2064711.76</v>
      </c>
      <c r="I60" s="73">
        <v>4376629.5999999996</v>
      </c>
      <c r="J60" s="73">
        <v>-2311917.84</v>
      </c>
      <c r="K60" s="79">
        <f t="shared" si="14"/>
        <v>-0.52824160399591502</v>
      </c>
      <c r="L60" s="73">
        <v>11133886</v>
      </c>
      <c r="M60" s="82">
        <f t="shared" si="15"/>
        <v>0.18544394652504975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8325.3799999999992</v>
      </c>
      <c r="C62" s="73" t="s">
        <v>108</v>
      </c>
      <c r="D62" s="73" t="s">
        <v>108</v>
      </c>
      <c r="E62" s="81">
        <v>8325.3799999999992</v>
      </c>
      <c r="G62" s="69" t="s">
        <v>71</v>
      </c>
      <c r="H62" s="73">
        <v>2688881.34</v>
      </c>
      <c r="I62" s="73">
        <v>3725011.77</v>
      </c>
      <c r="J62" s="73">
        <v>-1036130.43</v>
      </c>
      <c r="K62" s="79">
        <f t="shared" si="14"/>
        <v>-0.27815494123928636</v>
      </c>
      <c r="L62" s="73">
        <v>12100000</v>
      </c>
      <c r="M62" s="82">
        <f t="shared" si="15"/>
        <v>0.22222159834710742</v>
      </c>
      <c r="N62" s="78"/>
    </row>
    <row r="63" spans="1:14" ht="9" x14ac:dyDescent="0.15">
      <c r="A63" s="69" t="s">
        <v>72</v>
      </c>
      <c r="B63" s="73">
        <v>903.03</v>
      </c>
      <c r="C63" s="73" t="s">
        <v>108</v>
      </c>
      <c r="D63" s="73" t="s">
        <v>108</v>
      </c>
      <c r="E63" s="81">
        <v>903.03</v>
      </c>
      <c r="G63" s="69" t="s">
        <v>72</v>
      </c>
      <c r="H63" s="73">
        <v>552484.49</v>
      </c>
      <c r="I63" s="73">
        <v>547813.37</v>
      </c>
      <c r="J63" s="73">
        <v>4671.12</v>
      </c>
      <c r="K63" s="79">
        <f t="shared" si="14"/>
        <v>8.5268455569092721E-3</v>
      </c>
      <c r="L63" s="73">
        <v>1100000</v>
      </c>
      <c r="M63" s="82">
        <f t="shared" si="15"/>
        <v>0.5022586272727273</v>
      </c>
      <c r="N63" s="78"/>
    </row>
    <row r="64" spans="1:14" ht="9" x14ac:dyDescent="0.15">
      <c r="A64" s="69" t="s">
        <v>73</v>
      </c>
      <c r="B64" s="73">
        <v>2838.2</v>
      </c>
      <c r="C64" s="73" t="s">
        <v>108</v>
      </c>
      <c r="D64" s="73" t="s">
        <v>108</v>
      </c>
      <c r="E64" s="81">
        <v>2838.2</v>
      </c>
      <c r="G64" s="69" t="s">
        <v>73</v>
      </c>
      <c r="H64" s="73">
        <v>60822.38</v>
      </c>
      <c r="I64" s="73">
        <v>59424.37</v>
      </c>
      <c r="J64" s="73">
        <v>1398.01</v>
      </c>
      <c r="K64" s="79">
        <f t="shared" si="14"/>
        <v>2.352586994191095E-2</v>
      </c>
      <c r="L64" s="73">
        <v>220000</v>
      </c>
      <c r="M64" s="82">
        <f t="shared" si="15"/>
        <v>0.27646536363636365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>
        <v>-2943.48</v>
      </c>
      <c r="I65" s="73">
        <v>-1130942.42</v>
      </c>
      <c r="J65" s="73">
        <v>1127998.94</v>
      </c>
      <c r="K65" s="79">
        <f t="shared" si="14"/>
        <v>0.99739732107669987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21345550.34</v>
      </c>
      <c r="C68" s="67">
        <v>25907808.920000002</v>
      </c>
      <c r="D68" s="67">
        <v>378166.66</v>
      </c>
      <c r="E68" s="88">
        <v>-4184091.92</v>
      </c>
      <c r="G68" s="72" t="s">
        <v>9</v>
      </c>
      <c r="H68" s="67">
        <v>210470678.88999999</v>
      </c>
      <c r="I68" s="67">
        <v>395911963.88999999</v>
      </c>
      <c r="J68" s="67">
        <v>-185441285</v>
      </c>
      <c r="K68" s="89">
        <f t="shared" ref="K68" si="18">IF(ISERROR((H68-I68)/ABS(I68)),"",(H68-I68)/ABS(I68))</f>
        <v>-0.46839020265506026</v>
      </c>
      <c r="L68" s="67">
        <v>1031117792</v>
      </c>
      <c r="M68" s="90">
        <f t="shared" ref="M68" si="19">H68/L68</f>
        <v>0.20411894792520463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 t="s">
        <v>108</v>
      </c>
      <c r="C71" s="73" t="s">
        <v>108</v>
      </c>
      <c r="D71" s="73" t="s">
        <v>108</v>
      </c>
      <c r="E71" s="81" t="s">
        <v>108</v>
      </c>
      <c r="G71" s="69" t="s">
        <v>6</v>
      </c>
      <c r="H71" s="73">
        <v>157008.91</v>
      </c>
      <c r="I71" s="73">
        <v>292949.14</v>
      </c>
      <c r="J71" s="73">
        <v>-135940.23000000001</v>
      </c>
      <c r="K71" s="79">
        <f t="shared" ref="K71:K73" si="20">IF(ISERROR((H71-I71)/ABS(I71)),"",(H71-I71)/ABS(I71))</f>
        <v>-0.46404037915933122</v>
      </c>
      <c r="L71" s="73">
        <v>600000</v>
      </c>
      <c r="M71" s="82">
        <f t="shared" ref="M71:M73" si="21">H71/L71</f>
        <v>0.26168151666666667</v>
      </c>
      <c r="N71" s="78"/>
    </row>
    <row r="72" spans="1:14" ht="9" x14ac:dyDescent="0.15">
      <c r="A72" s="69" t="s">
        <v>74</v>
      </c>
      <c r="B72" s="73">
        <v>12375</v>
      </c>
      <c r="C72" s="73" t="s">
        <v>108</v>
      </c>
      <c r="D72" s="73" t="s">
        <v>108</v>
      </c>
      <c r="E72" s="81">
        <v>12375</v>
      </c>
      <c r="G72" s="69" t="s">
        <v>74</v>
      </c>
      <c r="H72" s="73">
        <v>400668.77</v>
      </c>
      <c r="I72" s="73">
        <v>1367660.64</v>
      </c>
      <c r="J72" s="73">
        <v>-966991.87</v>
      </c>
      <c r="K72" s="79">
        <f t="shared" si="20"/>
        <v>-0.7070407977815315</v>
      </c>
      <c r="L72" s="73">
        <v>5600000</v>
      </c>
      <c r="M72" s="82">
        <f t="shared" si="21"/>
        <v>7.1547994642857146E-2</v>
      </c>
      <c r="N72" s="78"/>
    </row>
    <row r="73" spans="1:14" ht="9" x14ac:dyDescent="0.15">
      <c r="A73" s="69" t="s">
        <v>54</v>
      </c>
      <c r="B73" s="73">
        <v>148069.26</v>
      </c>
      <c r="C73" s="73" t="s">
        <v>108</v>
      </c>
      <c r="D73" s="73" t="s">
        <v>108</v>
      </c>
      <c r="E73" s="81">
        <v>148069.26</v>
      </c>
      <c r="G73" s="69" t="s">
        <v>54</v>
      </c>
      <c r="H73" s="73">
        <v>302955.3</v>
      </c>
      <c r="I73" s="73">
        <v>316168.07</v>
      </c>
      <c r="J73" s="73">
        <v>-13212.77</v>
      </c>
      <c r="K73" s="79">
        <f t="shared" si="20"/>
        <v>-4.1790336386593428E-2</v>
      </c>
      <c r="L73" s="73">
        <v>650000</v>
      </c>
      <c r="M73" s="82">
        <f t="shared" si="21"/>
        <v>0.46608507692307688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160444.26</v>
      </c>
      <c r="C76" s="67" t="s">
        <v>108</v>
      </c>
      <c r="D76" s="67" t="s">
        <v>108</v>
      </c>
      <c r="E76" s="88">
        <v>160444.26</v>
      </c>
      <c r="G76" s="72" t="s">
        <v>75</v>
      </c>
      <c r="H76" s="67">
        <v>860632.98</v>
      </c>
      <c r="I76" s="67">
        <v>1976777.85</v>
      </c>
      <c r="J76" s="67">
        <v>-1116144.8700000001</v>
      </c>
      <c r="K76" s="89">
        <f t="shared" ref="K76" si="22">IF(ISERROR((H76-I76)/ABS(I76)),"",(H76-I76)/ABS(I76))</f>
        <v>-0.56462837743755578</v>
      </c>
      <c r="L76" s="67">
        <v>6850000</v>
      </c>
      <c r="M76" s="90">
        <f t="shared" ref="M76" si="23">H76/L76</f>
        <v>0.12563985109489051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63531.33</v>
      </c>
      <c r="C79" s="73">
        <v>512.07000000000005</v>
      </c>
      <c r="D79" s="73" t="s">
        <v>108</v>
      </c>
      <c r="E79" s="81">
        <v>63019.26</v>
      </c>
      <c r="G79" s="69" t="s">
        <v>7</v>
      </c>
      <c r="H79" s="73">
        <v>362744.74</v>
      </c>
      <c r="I79" s="73">
        <v>591397.42000000004</v>
      </c>
      <c r="J79" s="73">
        <v>-228652.68</v>
      </c>
      <c r="K79" s="79">
        <f t="shared" ref="K79:K81" si="24">IF(ISERROR((H79-I79)/ABS(I79)),"",(H79-I79)/ABS(I79))</f>
        <v>-0.38663117603725772</v>
      </c>
      <c r="L79" s="73">
        <v>1450000</v>
      </c>
      <c r="M79" s="82">
        <f t="shared" ref="M79:M81" si="25">H79/L79</f>
        <v>0.25016878620689653</v>
      </c>
      <c r="N79" s="78"/>
    </row>
    <row r="80" spans="1:14" ht="9" x14ac:dyDescent="0.15">
      <c r="A80" s="69" t="s">
        <v>55</v>
      </c>
      <c r="B80" s="73">
        <v>65530.55</v>
      </c>
      <c r="C80" s="73">
        <v>11.12</v>
      </c>
      <c r="D80" s="73">
        <v>25247.14</v>
      </c>
      <c r="E80" s="81">
        <v>90766.57</v>
      </c>
      <c r="G80" s="69" t="s">
        <v>55</v>
      </c>
      <c r="H80" s="73">
        <v>444345.73</v>
      </c>
      <c r="I80" s="73">
        <v>690239.57</v>
      </c>
      <c r="J80" s="73">
        <v>-245893.84</v>
      </c>
      <c r="K80" s="79">
        <f t="shared" si="24"/>
        <v>-0.35624419504086091</v>
      </c>
      <c r="L80" s="73">
        <v>1450000</v>
      </c>
      <c r="M80" s="82">
        <f t="shared" si="25"/>
        <v>0.30644533103448274</v>
      </c>
      <c r="N80" s="78"/>
    </row>
    <row r="81" spans="1:14" ht="9" x14ac:dyDescent="0.15">
      <c r="A81" s="69" t="s">
        <v>56</v>
      </c>
      <c r="B81" s="73">
        <v>4196.13</v>
      </c>
      <c r="C81" s="73">
        <v>300</v>
      </c>
      <c r="D81" s="73">
        <v>6237.6</v>
      </c>
      <c r="E81" s="81">
        <v>10133.73</v>
      </c>
      <c r="G81" s="69" t="s">
        <v>56</v>
      </c>
      <c r="H81" s="73">
        <v>199893.11</v>
      </c>
      <c r="I81" s="73">
        <v>230191.93</v>
      </c>
      <c r="J81" s="73">
        <v>-30298.82</v>
      </c>
      <c r="K81" s="79">
        <f t="shared" si="24"/>
        <v>-0.13162416249779046</v>
      </c>
      <c r="L81" s="73">
        <v>550000</v>
      </c>
      <c r="M81" s="82">
        <f t="shared" si="25"/>
        <v>0.36344201818181815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293702.27</v>
      </c>
      <c r="C84" s="67">
        <v>823.19</v>
      </c>
      <c r="D84" s="67">
        <v>31484.74</v>
      </c>
      <c r="E84" s="88">
        <v>324363.82</v>
      </c>
      <c r="G84" s="72" t="s">
        <v>76</v>
      </c>
      <c r="H84" s="67">
        <v>1867616.56</v>
      </c>
      <c r="I84" s="67">
        <v>3488606.77</v>
      </c>
      <c r="J84" s="67">
        <v>-1620990.21</v>
      </c>
      <c r="K84" s="89">
        <f t="shared" ref="K84" si="26">IF(ISERROR((H84-I84)/ABS(I84)),"",(H84-I84)/ABS(I84))</f>
        <v>-0.46465260112993473</v>
      </c>
      <c r="L84" s="67">
        <v>10300000</v>
      </c>
      <c r="M84" s="90">
        <f t="shared" ref="M84" si="27">H84/L84</f>
        <v>0.18132199611650485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52090827.189999998</v>
      </c>
      <c r="C88" s="67">
        <v>72947072.640000001</v>
      </c>
      <c r="D88" s="67">
        <v>1687454.44</v>
      </c>
      <c r="E88" s="88">
        <v>-19168791.010000002</v>
      </c>
      <c r="G88" s="72" t="s">
        <v>77</v>
      </c>
      <c r="H88" s="67">
        <v>453424880.29000002</v>
      </c>
      <c r="I88" s="67">
        <v>703022581.74000001</v>
      </c>
      <c r="J88" s="67">
        <v>-249597701.44999999</v>
      </c>
      <c r="K88" s="89">
        <f t="shared" ref="K88" si="28">IF(ISERROR((H88-I88)/ABS(I88)),"",(H88-I88)/ABS(I88))</f>
        <v>-0.35503511257382214</v>
      </c>
      <c r="L88" s="67">
        <v>2220484378</v>
      </c>
      <c r="M88" s="90">
        <f t="shared" ref="M88" si="29">H88/L88</f>
        <v>0.20420088732999861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>
        <v>45305827.270000003</v>
      </c>
      <c r="I92" s="73">
        <v>50882893.090000004</v>
      </c>
      <c r="J92" s="73">
        <v>-5577065.8200000003</v>
      </c>
      <c r="K92" s="79">
        <f t="shared" ref="K92:K93" si="30">IF(ISERROR((H92-I92)/ABS(I92)),"",(H92-I92)/ABS(I92))</f>
        <v>-0.10960591038201126</v>
      </c>
      <c r="L92" s="73">
        <v>203375000</v>
      </c>
      <c r="M92" s="82">
        <f t="shared" ref="M92:M93" si="31">H92/L92</f>
        <v>0.22276989438229872</v>
      </c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>
        <v>25123793.02</v>
      </c>
      <c r="I93" s="73">
        <v>28381746.84</v>
      </c>
      <c r="J93" s="73">
        <v>-3257953.82</v>
      </c>
      <c r="K93" s="79">
        <f t="shared" si="30"/>
        <v>-0.1147904615725901</v>
      </c>
      <c r="L93" s="73">
        <v>114703500</v>
      </c>
      <c r="M93" s="82">
        <f t="shared" si="31"/>
        <v>0.21903248828501309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>
        <v>70429620.290000007</v>
      </c>
      <c r="I96" s="67">
        <v>79264639.930000007</v>
      </c>
      <c r="J96" s="67">
        <v>-8835019.6400000006</v>
      </c>
      <c r="K96" s="89">
        <f t="shared" ref="K96" si="32">IF(ISERROR((H96-I96)/ABS(I96)),"",(H96-I96)/ABS(I96))</f>
        <v>-0.11146230712461902</v>
      </c>
      <c r="L96" s="67">
        <v>318078500</v>
      </c>
      <c r="M96" s="90">
        <f t="shared" ref="M96" si="33">H96/L96</f>
        <v>0.22142213412726736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>
        <v>8556.64</v>
      </c>
      <c r="I101" s="73">
        <v>11658.24</v>
      </c>
      <c r="J101" s="73">
        <v>-3101.6</v>
      </c>
      <c r="K101" s="79">
        <f t="shared" ref="K101:K102" si="34">IF(ISERROR((H101-I101)/ABS(I101)),"",(H101-I101)/ABS(I101))</f>
        <v>-0.26604358805445766</v>
      </c>
      <c r="L101" s="73">
        <v>61826</v>
      </c>
      <c r="M101" s="82">
        <f t="shared" ref="M101:M102" si="35">H101/L101</f>
        <v>0.13839873192508007</v>
      </c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>
        <v>6645789.71</v>
      </c>
      <c r="I102" s="73">
        <v>7780893.9199999999</v>
      </c>
      <c r="J102" s="73">
        <v>-1135104.21</v>
      </c>
      <c r="K102" s="79">
        <f t="shared" si="34"/>
        <v>-0.14588352208251157</v>
      </c>
      <c r="L102" s="73">
        <v>11133561</v>
      </c>
      <c r="M102" s="82">
        <f t="shared" si="35"/>
        <v>0.59691501308521144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>
        <v>1340.43</v>
      </c>
      <c r="I104" s="73">
        <v>872.62</v>
      </c>
      <c r="J104" s="73">
        <v>467.81</v>
      </c>
      <c r="K104" s="79">
        <f t="shared" ref="K104:K106" si="36">IF(ISERROR((H104-I104)/ABS(I104)),"",(H104-I104)/ABS(I104))</f>
        <v>0.53609818706882728</v>
      </c>
      <c r="L104" s="73">
        <v>1627</v>
      </c>
      <c r="M104" s="82">
        <f t="shared" ref="M104:M106" si="37">H104/L104</f>
        <v>0.8238660110633067</v>
      </c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>
        <v>-50549447.579999998</v>
      </c>
      <c r="I105" s="73">
        <v>-39278843.689999998</v>
      </c>
      <c r="J105" s="73">
        <v>-11270603.890000001</v>
      </c>
      <c r="K105" s="79">
        <f t="shared" si="36"/>
        <v>-0.28693828104897556</v>
      </c>
      <c r="L105" s="73">
        <v>-68335627</v>
      </c>
      <c r="M105" s="82">
        <f t="shared" si="37"/>
        <v>0.73972318392571412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52874.239999999998</v>
      </c>
      <c r="I106" s="73">
        <v>21732.55</v>
      </c>
      <c r="J106" s="73">
        <v>31141.69</v>
      </c>
      <c r="K106" s="79">
        <f t="shared" si="36"/>
        <v>1.43295149441736</v>
      </c>
      <c r="L106" s="73">
        <v>325400</v>
      </c>
      <c r="M106" s="82">
        <f t="shared" si="37"/>
        <v>0.16248998156115549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>
        <v>726009.09</v>
      </c>
      <c r="I108" s="73">
        <v>1918920.1</v>
      </c>
      <c r="J108" s="73">
        <v>-1192911.01</v>
      </c>
      <c r="K108" s="79">
        <f t="shared" ref="K108:K111" si="38">IF(ISERROR((H108-I108)/ABS(I108)),"",(H108-I108)/ABS(I108))</f>
        <v>-0.6216574676558968</v>
      </c>
      <c r="L108" s="73">
        <v>4929810</v>
      </c>
      <c r="M108" s="82">
        <f t="shared" ref="M108" si="39">H108/L108</f>
        <v>0.14726918278797763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>
        <v>5731.54</v>
      </c>
      <c r="I110" s="73">
        <v>13677.49</v>
      </c>
      <c r="J110" s="73">
        <v>-7945.95</v>
      </c>
      <c r="K110" s="79">
        <f t="shared" si="38"/>
        <v>-0.58095089084327611</v>
      </c>
      <c r="L110" s="73">
        <v>39048</v>
      </c>
      <c r="M110" s="82">
        <f t="shared" ref="M110:M111" si="40">H110/L110</f>
        <v>0.14678190944478589</v>
      </c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>
        <v>2448361.04</v>
      </c>
      <c r="I111" s="73">
        <v>1943373.58</v>
      </c>
      <c r="J111" s="73">
        <v>504987.46</v>
      </c>
      <c r="K111" s="79">
        <f t="shared" si="38"/>
        <v>0.259850944356257</v>
      </c>
      <c r="L111" s="73">
        <v>2700820</v>
      </c>
      <c r="M111" s="82">
        <f t="shared" si="40"/>
        <v>0.90652507016387618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>
        <v>-40660784.890000001</v>
      </c>
      <c r="I114" s="67">
        <v>-27587715.190000001</v>
      </c>
      <c r="J114" s="67">
        <v>-13073069.699999999</v>
      </c>
      <c r="K114" s="89">
        <f t="shared" ref="K114" si="41">IF(ISERROR((H114-I114)/ABS(I114)),"",(H114-I114)/ABS(I114))</f>
        <v>-0.47387286732388506</v>
      </c>
      <c r="L114" s="67">
        <v>-49143535</v>
      </c>
      <c r="M114" s="90">
        <f t="shared" ref="M114" si="42">H114/L114</f>
        <v>0.82738827986224439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>
        <v>29768835.399999999</v>
      </c>
      <c r="I118" s="67">
        <v>51676924.740000002</v>
      </c>
      <c r="J118" s="67">
        <v>-21908089.34</v>
      </c>
      <c r="K118" s="89">
        <f t="shared" ref="K118" si="43">IF(ISERROR((H118-I118)/ABS(I118)),"",(H118-I118)/ABS(I118))</f>
        <v>-0.42394336447505881</v>
      </c>
      <c r="L118" s="67">
        <v>268934965</v>
      </c>
      <c r="M118" s="90">
        <f t="shared" ref="M118" si="44">H118/L118</f>
        <v>0.11069157705097958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52090827.189999998</v>
      </c>
      <c r="C122" s="67">
        <v>72947072.640000001</v>
      </c>
      <c r="D122" s="67">
        <v>1687454.44</v>
      </c>
      <c r="E122" s="88">
        <v>-19168791.010000002</v>
      </c>
      <c r="G122" s="72" t="s">
        <v>8</v>
      </c>
      <c r="H122" s="67">
        <v>483193715.69</v>
      </c>
      <c r="I122" s="67">
        <v>754699506.48000002</v>
      </c>
      <c r="J122" s="67">
        <v>-271505790.79000002</v>
      </c>
      <c r="K122" s="89">
        <f t="shared" ref="K122" si="45">IF(ISERROR((H122-I122)/ABS(I122)),"",(H122-I122)/ABS(I122))</f>
        <v>-0.35975350249840804</v>
      </c>
      <c r="L122" s="67">
        <v>2489419343</v>
      </c>
      <c r="M122" s="90">
        <f t="shared" ref="M122" si="46">H122/L122</f>
        <v>0.19409896410128441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124</v>
      </c>
      <c r="B126" s="171"/>
      <c r="C126" s="171"/>
      <c r="D126" s="171"/>
      <c r="E126" s="171"/>
      <c r="F126" s="6"/>
      <c r="G126" s="171" t="str">
        <f>+A126</f>
        <v>Vitoria-Gasteizen, 2020ko EKAINAREN 9an / Vitoria-Gasteiz, 9 de JUNIO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6146" r:id="rId6"/>
      </mc:Fallback>
    </mc:AlternateContent>
    <mc:AlternateContent xmlns:mc="http://schemas.openxmlformats.org/markup-compatibility/2006">
      <mc:Choice Requires="x14">
        <oleObject progId="Word.Picture.8" shapeId="6147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7" r:id="rId7"/>
      </mc:Fallback>
    </mc:AlternateContent>
    <mc:AlternateContent xmlns:mc="http://schemas.openxmlformats.org/markup-compatibility/2006">
      <mc:Choice Requires="x14">
        <oleObject progId="Word.Picture.8" shapeId="6148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6148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" style="1" customWidth="1"/>
    <col min="8" max="8" width="14.5703125" style="1" customWidth="1"/>
    <col min="9" max="9" width="14.140625" style="1" customWidth="1"/>
    <col min="10" max="10" width="9.8554687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125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126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127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128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122208574.3</v>
      </c>
      <c r="C15" s="73" t="s">
        <v>108</v>
      </c>
      <c r="D15" s="73">
        <v>310569.24</v>
      </c>
      <c r="E15" s="81">
        <v>122519143.54000001</v>
      </c>
      <c r="G15" s="69" t="s">
        <v>81</v>
      </c>
      <c r="H15" s="73">
        <v>365702354.00999999</v>
      </c>
      <c r="I15" s="73">
        <v>371071057.04000002</v>
      </c>
      <c r="J15" s="73">
        <v>-5368703.03</v>
      </c>
      <c r="K15" s="79">
        <f t="shared" ref="K15:K21" si="0">IF(ISERROR((H15-I15)/ABS(I15)),"",(H15-I15)/ABS(I15))</f>
        <v>-1.4468126597707957E-2</v>
      </c>
      <c r="L15" s="73">
        <v>886000000</v>
      </c>
      <c r="M15" s="82">
        <f t="shared" ref="M15:M20" si="1">H15/L15</f>
        <v>0.41275660723476298</v>
      </c>
      <c r="N15" s="78"/>
    </row>
    <row r="16" spans="1:14" ht="9" x14ac:dyDescent="0.15">
      <c r="A16" s="69" t="s">
        <v>45</v>
      </c>
      <c r="B16" s="73">
        <v>3360963.64</v>
      </c>
      <c r="C16" s="73" t="s">
        <v>108</v>
      </c>
      <c r="D16" s="73">
        <v>12446.17</v>
      </c>
      <c r="E16" s="81">
        <v>3373409.81</v>
      </c>
      <c r="G16" s="69" t="s">
        <v>45</v>
      </c>
      <c r="H16" s="73">
        <v>13669483.35</v>
      </c>
      <c r="I16" s="73">
        <v>11224582.210000001</v>
      </c>
      <c r="J16" s="73">
        <v>2444901.14</v>
      </c>
      <c r="K16" s="79">
        <f t="shared" si="0"/>
        <v>0.2178166718598962</v>
      </c>
      <c r="L16" s="73">
        <v>18700000</v>
      </c>
      <c r="M16" s="82">
        <f t="shared" si="1"/>
        <v>0.73098841443850271</v>
      </c>
      <c r="N16" s="78"/>
    </row>
    <row r="17" spans="1:14" ht="9" x14ac:dyDescent="0.15">
      <c r="A17" s="69" t="s">
        <v>46</v>
      </c>
      <c r="B17" s="73">
        <v>1559688.66</v>
      </c>
      <c r="C17" s="73" t="s">
        <v>108</v>
      </c>
      <c r="D17" s="73">
        <v>12770.82</v>
      </c>
      <c r="E17" s="81">
        <v>1572459.48</v>
      </c>
      <c r="G17" s="69" t="s">
        <v>46</v>
      </c>
      <c r="H17" s="73">
        <v>4075696.34</v>
      </c>
      <c r="I17" s="73">
        <v>4609647.18</v>
      </c>
      <c r="J17" s="73">
        <v>-533950.84</v>
      </c>
      <c r="K17" s="79">
        <f t="shared" si="0"/>
        <v>-0.11583334236873198</v>
      </c>
      <c r="L17" s="73">
        <v>9700000</v>
      </c>
      <c r="M17" s="82">
        <f t="shared" si="1"/>
        <v>0.42017488041237111</v>
      </c>
      <c r="N17" s="78"/>
    </row>
    <row r="18" spans="1:14" ht="9" x14ac:dyDescent="0.15">
      <c r="A18" s="69" t="s">
        <v>60</v>
      </c>
      <c r="B18" s="73">
        <v>370306.02</v>
      </c>
      <c r="C18" s="73" t="s">
        <v>108</v>
      </c>
      <c r="D18" s="73" t="s">
        <v>108</v>
      </c>
      <c r="E18" s="81">
        <v>370306.02</v>
      </c>
      <c r="G18" s="69" t="s">
        <v>60</v>
      </c>
      <c r="H18" s="73">
        <v>1477885.93</v>
      </c>
      <c r="I18" s="73">
        <v>943859.13</v>
      </c>
      <c r="J18" s="73">
        <v>534026.80000000005</v>
      </c>
      <c r="K18" s="79">
        <f t="shared" si="0"/>
        <v>0.56579078702136398</v>
      </c>
      <c r="L18" s="73">
        <v>2300000</v>
      </c>
      <c r="M18" s="82">
        <f t="shared" si="1"/>
        <v>0.64255909999999994</v>
      </c>
      <c r="N18" s="78"/>
    </row>
    <row r="19" spans="1:14" ht="9" x14ac:dyDescent="0.15">
      <c r="A19" s="69" t="s">
        <v>61</v>
      </c>
      <c r="B19" s="73">
        <v>102781.48</v>
      </c>
      <c r="C19" s="73" t="s">
        <v>108</v>
      </c>
      <c r="D19" s="73" t="s">
        <v>108</v>
      </c>
      <c r="E19" s="81">
        <v>102781.48</v>
      </c>
      <c r="G19" s="69" t="s">
        <v>61</v>
      </c>
      <c r="H19" s="73">
        <v>216939.53</v>
      </c>
      <c r="I19" s="73">
        <v>2137532</v>
      </c>
      <c r="J19" s="73">
        <v>-1920592.47</v>
      </c>
      <c r="K19" s="79">
        <f t="shared" si="0"/>
        <v>-0.89850934161453488</v>
      </c>
      <c r="L19" s="73">
        <v>1400000</v>
      </c>
      <c r="M19" s="82">
        <f t="shared" si="1"/>
        <v>0.15495680714285714</v>
      </c>
      <c r="N19" s="78"/>
    </row>
    <row r="20" spans="1:14" ht="9" x14ac:dyDescent="0.15">
      <c r="A20" s="69" t="s">
        <v>47</v>
      </c>
      <c r="B20" s="73">
        <v>65606.84</v>
      </c>
      <c r="C20" s="73">
        <v>2528.96</v>
      </c>
      <c r="D20" s="73">
        <v>48302.53</v>
      </c>
      <c r="E20" s="81">
        <v>111380.41</v>
      </c>
      <c r="G20" s="69" t="s">
        <v>47</v>
      </c>
      <c r="H20" s="73">
        <v>8320058.5</v>
      </c>
      <c r="I20" s="73">
        <v>14872209.140000001</v>
      </c>
      <c r="J20" s="73">
        <v>-6552150.6399999997</v>
      </c>
      <c r="K20" s="79">
        <f t="shared" si="0"/>
        <v>-0.44056337416459973</v>
      </c>
      <c r="L20" s="73">
        <v>31800000</v>
      </c>
      <c r="M20" s="82">
        <f t="shared" si="1"/>
        <v>0.26163705974842766</v>
      </c>
      <c r="N20" s="78"/>
    </row>
    <row r="21" spans="1:14" ht="9" x14ac:dyDescent="0.15">
      <c r="A21" s="69" t="s">
        <v>62</v>
      </c>
      <c r="B21" s="73">
        <v>728351.42</v>
      </c>
      <c r="C21" s="73">
        <v>22408323.149999999</v>
      </c>
      <c r="D21" s="73">
        <v>154715.07999999999</v>
      </c>
      <c r="E21" s="81">
        <v>-21525256.649999999</v>
      </c>
      <c r="G21" s="69" t="s">
        <v>62</v>
      </c>
      <c r="H21" s="73">
        <v>-82070018.530000001</v>
      </c>
      <c r="I21" s="73">
        <v>-95767452.439999998</v>
      </c>
      <c r="J21" s="73">
        <v>13697433.91</v>
      </c>
      <c r="K21" s="79">
        <f t="shared" si="0"/>
        <v>0.14302807019516031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128396272.36</v>
      </c>
      <c r="C24" s="67">
        <v>22410852.109999999</v>
      </c>
      <c r="D24" s="67">
        <v>538803.84</v>
      </c>
      <c r="E24" s="88">
        <v>106524224.09</v>
      </c>
      <c r="G24" s="87" t="s">
        <v>2</v>
      </c>
      <c r="H24" s="67">
        <v>311392399.13</v>
      </c>
      <c r="I24" s="67">
        <v>309091434.25999999</v>
      </c>
      <c r="J24" s="67">
        <v>2300964.87</v>
      </c>
      <c r="K24" s="89">
        <f t="shared" ref="K24" si="2">IF(ISERROR((H24-I24)/ABS(I24)),"",(H24-I24)/ABS(I24))</f>
        <v>7.4442854604132788E-3</v>
      </c>
      <c r="L24" s="67">
        <v>917900000</v>
      </c>
      <c r="M24" s="90">
        <f t="shared" ref="M24" si="3">H24/L24</f>
        <v>0.33924436118313539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3360963.63</v>
      </c>
      <c r="C28" s="73" t="s">
        <v>108</v>
      </c>
      <c r="D28" s="73">
        <v>12446.17</v>
      </c>
      <c r="E28" s="81">
        <v>3373409.8</v>
      </c>
      <c r="G28" s="69" t="s">
        <v>45</v>
      </c>
      <c r="H28" s="73">
        <v>13669483.26</v>
      </c>
      <c r="I28" s="73">
        <v>11224582.15</v>
      </c>
      <c r="J28" s="73">
        <v>2444901.11</v>
      </c>
      <c r="K28" s="79">
        <f t="shared" ref="K28:K31" si="4">IF(ISERROR((H28-I28)/ABS(I28)),"",(H28-I28)/ABS(I28))</f>
        <v>0.21781667035151053</v>
      </c>
      <c r="L28" s="73">
        <v>18700000</v>
      </c>
      <c r="M28" s="82">
        <f t="shared" ref="M28:M31" si="5">H28/L28</f>
        <v>0.73098840962566847</v>
      </c>
      <c r="N28" s="78"/>
    </row>
    <row r="29" spans="1:14" ht="9" x14ac:dyDescent="0.15">
      <c r="A29" s="69" t="s">
        <v>46</v>
      </c>
      <c r="B29" s="73">
        <v>1559688.65</v>
      </c>
      <c r="C29" s="73" t="s">
        <v>108</v>
      </c>
      <c r="D29" s="73">
        <v>12770.8</v>
      </c>
      <c r="E29" s="81">
        <v>1572459.45</v>
      </c>
      <c r="G29" s="69" t="s">
        <v>46</v>
      </c>
      <c r="H29" s="73">
        <v>4075696.19</v>
      </c>
      <c r="I29" s="73">
        <v>4609647.0999999996</v>
      </c>
      <c r="J29" s="73">
        <v>-533950.91</v>
      </c>
      <c r="K29" s="79">
        <f t="shared" si="4"/>
        <v>-0.11583335956455315</v>
      </c>
      <c r="L29" s="73">
        <v>9700000</v>
      </c>
      <c r="M29" s="82">
        <f t="shared" si="5"/>
        <v>0.42017486494845363</v>
      </c>
      <c r="N29" s="78"/>
    </row>
    <row r="30" spans="1:14" ht="9" x14ac:dyDescent="0.15">
      <c r="A30" s="69" t="s">
        <v>63</v>
      </c>
      <c r="B30" s="73">
        <v>370306.01</v>
      </c>
      <c r="C30" s="73" t="s">
        <v>108</v>
      </c>
      <c r="D30" s="73" t="s">
        <v>108</v>
      </c>
      <c r="E30" s="81">
        <v>370306.01</v>
      </c>
      <c r="G30" s="69" t="s">
        <v>63</v>
      </c>
      <c r="H30" s="73">
        <v>1477885.9</v>
      </c>
      <c r="I30" s="73">
        <v>943859.1</v>
      </c>
      <c r="J30" s="73">
        <v>534026.80000000005</v>
      </c>
      <c r="K30" s="79">
        <f t="shared" si="4"/>
        <v>0.56579080500468759</v>
      </c>
      <c r="L30" s="73">
        <v>2300000</v>
      </c>
      <c r="M30" s="82">
        <f t="shared" si="5"/>
        <v>0.64255908695652175</v>
      </c>
      <c r="N30" s="78"/>
    </row>
    <row r="31" spans="1:14" ht="9" x14ac:dyDescent="0.15">
      <c r="A31" s="69" t="s">
        <v>1</v>
      </c>
      <c r="B31" s="73">
        <v>395613.8</v>
      </c>
      <c r="C31" s="73">
        <v>46260.07</v>
      </c>
      <c r="D31" s="73">
        <v>44993.65</v>
      </c>
      <c r="E31" s="81">
        <v>394347.38</v>
      </c>
      <c r="G31" s="69" t="s">
        <v>1</v>
      </c>
      <c r="H31" s="73">
        <v>11835393.619999999</v>
      </c>
      <c r="I31" s="73">
        <v>17141712.489999998</v>
      </c>
      <c r="J31" s="73">
        <v>-5306318.87</v>
      </c>
      <c r="K31" s="79">
        <f t="shared" si="4"/>
        <v>-0.30955593690511141</v>
      </c>
      <c r="L31" s="73">
        <v>178500000</v>
      </c>
      <c r="M31" s="82">
        <f t="shared" si="5"/>
        <v>6.630472616246498E-2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5686572.0899999999</v>
      </c>
      <c r="C34" s="67">
        <v>46260.07</v>
      </c>
      <c r="D34" s="67">
        <v>70210.62</v>
      </c>
      <c r="E34" s="88">
        <v>5710522.6399999997</v>
      </c>
      <c r="G34" s="72" t="s">
        <v>10</v>
      </c>
      <c r="H34" s="67">
        <v>31058458.969999999</v>
      </c>
      <c r="I34" s="67">
        <v>33919800.840000004</v>
      </c>
      <c r="J34" s="67">
        <v>-2861341.87</v>
      </c>
      <c r="K34" s="89">
        <f t="shared" ref="K34" si="6">IF(ISERROR((H34-I34)/ABS(I34)),"",(H34-I34)/ABS(I34))</f>
        <v>-8.4356092876163372E-2</v>
      </c>
      <c r="L34" s="67">
        <v>209200000</v>
      </c>
      <c r="M34" s="90">
        <f t="shared" ref="M34" si="7">H34/L34</f>
        <v>0.14846299698852772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491569.32</v>
      </c>
      <c r="C37" s="73">
        <v>8972.2199999999993</v>
      </c>
      <c r="D37" s="73">
        <v>85.64</v>
      </c>
      <c r="E37" s="81">
        <v>482682.74</v>
      </c>
      <c r="G37" s="69" t="s">
        <v>64</v>
      </c>
      <c r="H37" s="73">
        <v>5677427.0499999998</v>
      </c>
      <c r="I37" s="73">
        <v>6285171.8099999996</v>
      </c>
      <c r="J37" s="73">
        <v>-607744.76</v>
      </c>
      <c r="K37" s="79">
        <f t="shared" ref="K37:K41" si="8">IF(ISERROR((H37-I37)/ABS(I37)),"",(H37-I37)/ABS(I37))</f>
        <v>-9.6695011428812441E-2</v>
      </c>
      <c r="L37" s="73">
        <v>11100000</v>
      </c>
      <c r="M37" s="82">
        <f t="shared" ref="M37:M41" si="9">H37/L37</f>
        <v>0.51147991441441443</v>
      </c>
      <c r="N37" s="78"/>
    </row>
    <row r="38" spans="1:14" ht="9" x14ac:dyDescent="0.15">
      <c r="A38" s="69" t="s">
        <v>90</v>
      </c>
      <c r="B38" s="73">
        <v>10764034.99</v>
      </c>
      <c r="C38" s="73" t="s">
        <v>108</v>
      </c>
      <c r="D38" s="73" t="s">
        <v>108</v>
      </c>
      <c r="E38" s="81">
        <v>10764034.99</v>
      </c>
      <c r="G38" s="69" t="s">
        <v>90</v>
      </c>
      <c r="H38" s="73">
        <v>11175244.890000001</v>
      </c>
      <c r="I38" s="73">
        <v>6806714.04</v>
      </c>
      <c r="J38" s="73">
        <v>4368530.8499999996</v>
      </c>
      <c r="K38" s="79">
        <f t="shared" si="8"/>
        <v>0.64179732310305793</v>
      </c>
      <c r="L38" s="73">
        <v>22100000</v>
      </c>
      <c r="M38" s="82">
        <f t="shared" si="9"/>
        <v>0.50566718959276025</v>
      </c>
      <c r="N38" s="78"/>
    </row>
    <row r="39" spans="1:14" ht="9" x14ac:dyDescent="0.15">
      <c r="A39" s="69" t="s">
        <v>65</v>
      </c>
      <c r="B39" s="73">
        <v>1656040.83</v>
      </c>
      <c r="C39" s="73">
        <v>11666.63</v>
      </c>
      <c r="D39" s="73">
        <v>1207.9100000000001</v>
      </c>
      <c r="E39" s="81">
        <v>1645582.11</v>
      </c>
      <c r="G39" s="69" t="s">
        <v>65</v>
      </c>
      <c r="H39" s="73">
        <v>5232612.8</v>
      </c>
      <c r="I39" s="73">
        <v>4454206.21</v>
      </c>
      <c r="J39" s="73">
        <v>778406.59</v>
      </c>
      <c r="K39" s="79">
        <f t="shared" si="8"/>
        <v>0.174757645537924</v>
      </c>
      <c r="L39" s="73">
        <v>9150000</v>
      </c>
      <c r="M39" s="82">
        <f t="shared" si="9"/>
        <v>0.57187025136612024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 t="s">
        <v>108</v>
      </c>
      <c r="I40" s="73" t="s">
        <v>108</v>
      </c>
      <c r="J40" s="73" t="s">
        <v>108</v>
      </c>
      <c r="K40" s="79" t="str">
        <f t="shared" si="8"/>
        <v/>
      </c>
      <c r="L40" s="73">
        <v>3700000</v>
      </c>
      <c r="M40" s="82"/>
      <c r="N40" s="78"/>
    </row>
    <row r="41" spans="1:14" ht="9" x14ac:dyDescent="0.15">
      <c r="A41" s="69" t="s">
        <v>66</v>
      </c>
      <c r="B41" s="73">
        <v>873.07</v>
      </c>
      <c r="C41" s="73" t="s">
        <v>108</v>
      </c>
      <c r="D41" s="73" t="s">
        <v>108</v>
      </c>
      <c r="E41" s="81">
        <v>873.07</v>
      </c>
      <c r="G41" s="69" t="s">
        <v>66</v>
      </c>
      <c r="H41" s="73">
        <v>1678361.64</v>
      </c>
      <c r="I41" s="73">
        <v>44763.85</v>
      </c>
      <c r="J41" s="73">
        <v>1633597.79</v>
      </c>
      <c r="K41" s="79">
        <f t="shared" si="8"/>
        <v>36.493683854270799</v>
      </c>
      <c r="L41" s="73">
        <v>5916586</v>
      </c>
      <c r="M41" s="82">
        <f t="shared" si="9"/>
        <v>0.28367062356568468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146995362.66</v>
      </c>
      <c r="C45" s="67">
        <v>22477751.030000001</v>
      </c>
      <c r="D45" s="67">
        <v>610308.01</v>
      </c>
      <c r="E45" s="88">
        <v>125127919.64</v>
      </c>
      <c r="G45" s="72" t="s">
        <v>35</v>
      </c>
      <c r="H45" s="67">
        <v>366214504.48000002</v>
      </c>
      <c r="I45" s="67">
        <v>360602091.00999999</v>
      </c>
      <c r="J45" s="67">
        <v>5612413.4699999997</v>
      </c>
      <c r="K45" s="89">
        <f t="shared" ref="K45" si="10">IF(ISERROR((H45-I45)/ABS(I45)),"",(H45-I45)/ABS(I45))</f>
        <v>1.5564007003621032E-2</v>
      </c>
      <c r="L45" s="67">
        <v>1179066586</v>
      </c>
      <c r="M45" s="90">
        <f t="shared" ref="M45" si="11">H45/L45</f>
        <v>0.31059696613266591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132431807.91</v>
      </c>
      <c r="C48" s="73">
        <v>63825296.909999996</v>
      </c>
      <c r="D48" s="73">
        <v>396283.9</v>
      </c>
      <c r="E48" s="81">
        <v>69002794.900000006</v>
      </c>
      <c r="G48" s="69" t="s">
        <v>82</v>
      </c>
      <c r="H48" s="73">
        <v>186776476.19</v>
      </c>
      <c r="I48" s="73">
        <v>283766707.95999998</v>
      </c>
      <c r="J48" s="73">
        <v>-96990231.769999996</v>
      </c>
      <c r="K48" s="79">
        <f t="shared" ref="K48:K51" si="12">IF(ISERROR((H48-I48)/ABS(I48)),"",(H48-I48)/ABS(I48))</f>
        <v>-0.34179566893968344</v>
      </c>
      <c r="L48" s="73">
        <v>667195600</v>
      </c>
      <c r="M48" s="82">
        <f t="shared" ref="M48:M51" si="13">H48/L48</f>
        <v>0.27994260781995567</v>
      </c>
      <c r="N48" s="78"/>
    </row>
    <row r="49" spans="1:14" ht="9" x14ac:dyDescent="0.15">
      <c r="A49" s="69" t="s">
        <v>67</v>
      </c>
      <c r="B49" s="73">
        <v>3263132.94</v>
      </c>
      <c r="C49" s="73">
        <v>2591.29</v>
      </c>
      <c r="D49" s="73">
        <v>3289.53</v>
      </c>
      <c r="E49" s="81">
        <v>3263831.18</v>
      </c>
      <c r="G49" s="69" t="s">
        <v>67</v>
      </c>
      <c r="H49" s="73">
        <v>9799191.6600000001</v>
      </c>
      <c r="I49" s="73">
        <v>11484392.619999999</v>
      </c>
      <c r="J49" s="73">
        <v>-1685200.96</v>
      </c>
      <c r="K49" s="79">
        <f t="shared" si="12"/>
        <v>-0.14673836185861774</v>
      </c>
      <c r="L49" s="73">
        <v>23500000</v>
      </c>
      <c r="M49" s="82">
        <f t="shared" si="13"/>
        <v>0.41698687914893617</v>
      </c>
      <c r="N49" s="78"/>
    </row>
    <row r="50" spans="1:14" ht="9" x14ac:dyDescent="0.15">
      <c r="A50" s="69" t="s">
        <v>49</v>
      </c>
      <c r="B50" s="73">
        <v>503440.61</v>
      </c>
      <c r="C50" s="73">
        <v>1666.72</v>
      </c>
      <c r="D50" s="73">
        <v>352.06</v>
      </c>
      <c r="E50" s="81">
        <v>502125.95</v>
      </c>
      <c r="G50" s="69" t="s">
        <v>49</v>
      </c>
      <c r="H50" s="73">
        <v>3212898.4</v>
      </c>
      <c r="I50" s="73">
        <v>3183773.19</v>
      </c>
      <c r="J50" s="73">
        <v>29125.21</v>
      </c>
      <c r="K50" s="79">
        <f t="shared" si="12"/>
        <v>9.1480166022756045E-3</v>
      </c>
      <c r="L50" s="73">
        <v>6500000</v>
      </c>
      <c r="M50" s="82">
        <f t="shared" si="13"/>
        <v>0.4942920615384615</v>
      </c>
      <c r="N50" s="78"/>
    </row>
    <row r="51" spans="1:14" ht="9" x14ac:dyDescent="0.15">
      <c r="A51" s="69" t="s">
        <v>68</v>
      </c>
      <c r="B51" s="73">
        <v>327059.73</v>
      </c>
      <c r="C51" s="73" t="s">
        <v>108</v>
      </c>
      <c r="D51" s="73" t="s">
        <v>108</v>
      </c>
      <c r="E51" s="81">
        <v>327059.73</v>
      </c>
      <c r="G51" s="69" t="s">
        <v>68</v>
      </c>
      <c r="H51" s="73">
        <v>991660.63</v>
      </c>
      <c r="I51" s="73">
        <v>2329860.29</v>
      </c>
      <c r="J51" s="73">
        <v>-1338199.6599999999</v>
      </c>
      <c r="K51" s="79">
        <f t="shared" si="12"/>
        <v>-0.57436905798330085</v>
      </c>
      <c r="L51" s="73">
        <v>4250000</v>
      </c>
      <c r="M51" s="82">
        <f t="shared" si="13"/>
        <v>0.23333191294117647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92518.48</v>
      </c>
      <c r="C53" s="73">
        <v>2428.02</v>
      </c>
      <c r="D53" s="73" t="s">
        <v>108</v>
      </c>
      <c r="E53" s="81">
        <v>90090.46</v>
      </c>
      <c r="G53" s="69" t="s">
        <v>50</v>
      </c>
      <c r="H53" s="73">
        <v>410631.42</v>
      </c>
      <c r="I53" s="73">
        <v>593944.68999999994</v>
      </c>
      <c r="J53" s="73">
        <v>-183313.27</v>
      </c>
      <c r="K53" s="79">
        <f t="shared" ref="K53:K65" si="14">IF(ISERROR((H53-I53)/ABS(I53)),"",(H53-I53)/ABS(I53))</f>
        <v>-0.30863693722053476</v>
      </c>
      <c r="L53" s="73">
        <v>1079210</v>
      </c>
      <c r="M53" s="82">
        <f t="shared" ref="M53:M64" si="15">H53/L53</f>
        <v>0.38049260106930066</v>
      </c>
      <c r="N53" s="78"/>
    </row>
    <row r="54" spans="1:14" ht="9" x14ac:dyDescent="0.15">
      <c r="A54" s="69" t="s">
        <v>51</v>
      </c>
      <c r="B54" s="73">
        <v>3335.8</v>
      </c>
      <c r="C54" s="73" t="s">
        <v>108</v>
      </c>
      <c r="D54" s="73" t="s">
        <v>108</v>
      </c>
      <c r="E54" s="81">
        <v>3335.8</v>
      </c>
      <c r="G54" s="69" t="s">
        <v>51</v>
      </c>
      <c r="H54" s="73">
        <v>13180.71</v>
      </c>
      <c r="I54" s="73">
        <v>24270.61</v>
      </c>
      <c r="J54" s="73">
        <v>-11089.9</v>
      </c>
      <c r="K54" s="79">
        <f t="shared" si="14"/>
        <v>-0.45692712296889121</v>
      </c>
      <c r="L54" s="73">
        <v>16086</v>
      </c>
      <c r="M54" s="82">
        <f t="shared" si="15"/>
        <v>0.81939015292801187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5381300.7999999998</v>
      </c>
      <c r="C56" s="73">
        <v>20238.13</v>
      </c>
      <c r="D56" s="73" t="s">
        <v>108</v>
      </c>
      <c r="E56" s="81">
        <v>5361062.67</v>
      </c>
      <c r="G56" s="69" t="s">
        <v>93</v>
      </c>
      <c r="H56" s="73">
        <v>63393692.149999999</v>
      </c>
      <c r="I56" s="73">
        <v>91331331.810000002</v>
      </c>
      <c r="J56" s="73">
        <v>-27937639.66</v>
      </c>
      <c r="K56" s="79">
        <f t="shared" ref="K56:K57" si="16">IF(ISERROR((H56-I56)/ABS(I56)),"",(H56-I56)/ABS(I56))</f>
        <v>-0.30589326911513481</v>
      </c>
      <c r="L56" s="73">
        <v>244284288</v>
      </c>
      <c r="M56" s="82">
        <f t="shared" ref="M56" si="17">H56/L56</f>
        <v>0.25950785729616799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-17266.82</v>
      </c>
      <c r="I57" s="73">
        <v>-566804.34</v>
      </c>
      <c r="J57" s="73">
        <v>549537.52</v>
      </c>
      <c r="K57" s="79">
        <f t="shared" si="16"/>
        <v>0.96953654236310194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2935446.86</v>
      </c>
      <c r="C58" s="73" t="s">
        <v>108</v>
      </c>
      <c r="D58" s="73" t="s">
        <v>108</v>
      </c>
      <c r="E58" s="81">
        <v>2935446.86</v>
      </c>
      <c r="G58" s="69" t="s">
        <v>52</v>
      </c>
      <c r="H58" s="73">
        <v>21893708.879999999</v>
      </c>
      <c r="I58" s="73">
        <v>20398368.48</v>
      </c>
      <c r="J58" s="73">
        <v>1495340.4</v>
      </c>
      <c r="K58" s="79">
        <f t="shared" si="14"/>
        <v>7.3306862824158492E-2</v>
      </c>
      <c r="L58" s="73">
        <v>60075348</v>
      </c>
      <c r="M58" s="82">
        <f t="shared" si="15"/>
        <v>0.36443748740331888</v>
      </c>
      <c r="N58" s="78"/>
    </row>
    <row r="59" spans="1:14" ht="9" x14ac:dyDescent="0.15">
      <c r="A59" s="69" t="s">
        <v>5</v>
      </c>
      <c r="B59" s="73">
        <v>39259.5</v>
      </c>
      <c r="C59" s="73" t="s">
        <v>108</v>
      </c>
      <c r="D59" s="73" t="s">
        <v>108</v>
      </c>
      <c r="E59" s="81">
        <v>39259.5</v>
      </c>
      <c r="G59" s="69" t="s">
        <v>5</v>
      </c>
      <c r="H59" s="73">
        <v>157556.23000000001</v>
      </c>
      <c r="I59" s="73">
        <v>243154.74</v>
      </c>
      <c r="J59" s="73">
        <v>-85598.51</v>
      </c>
      <c r="K59" s="79">
        <f t="shared" si="14"/>
        <v>-0.35203307161521913</v>
      </c>
      <c r="L59" s="73">
        <v>476874</v>
      </c>
      <c r="M59" s="82">
        <f t="shared" si="15"/>
        <v>0.33039383568825309</v>
      </c>
      <c r="N59" s="78"/>
    </row>
    <row r="60" spans="1:14" ht="9" x14ac:dyDescent="0.15">
      <c r="A60" s="69" t="s">
        <v>42</v>
      </c>
      <c r="B60" s="73">
        <v>2568602.9700000002</v>
      </c>
      <c r="C60" s="73" t="s">
        <v>108</v>
      </c>
      <c r="D60" s="73" t="s">
        <v>108</v>
      </c>
      <c r="E60" s="81">
        <v>2568602.9700000002</v>
      </c>
      <c r="G60" s="69" t="s">
        <v>42</v>
      </c>
      <c r="H60" s="73">
        <v>4633314.7300000004</v>
      </c>
      <c r="I60" s="73">
        <v>5318940.53</v>
      </c>
      <c r="J60" s="73">
        <v>-685625.8</v>
      </c>
      <c r="K60" s="79">
        <f t="shared" si="14"/>
        <v>-0.12890270085422439</v>
      </c>
      <c r="L60" s="73">
        <v>11133886</v>
      </c>
      <c r="M60" s="82">
        <f t="shared" si="15"/>
        <v>0.41614533595907127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2698305.73</v>
      </c>
      <c r="C62" s="73" t="s">
        <v>108</v>
      </c>
      <c r="D62" s="73" t="s">
        <v>108</v>
      </c>
      <c r="E62" s="81">
        <v>2698305.73</v>
      </c>
      <c r="G62" s="69" t="s">
        <v>71</v>
      </c>
      <c r="H62" s="73">
        <v>5387187.0700000003</v>
      </c>
      <c r="I62" s="73">
        <v>4633763.17</v>
      </c>
      <c r="J62" s="73">
        <v>753423.9</v>
      </c>
      <c r="K62" s="79">
        <f t="shared" si="14"/>
        <v>0.16259439085662214</v>
      </c>
      <c r="L62" s="73">
        <v>12100000</v>
      </c>
      <c r="M62" s="82">
        <f t="shared" si="15"/>
        <v>0.44522207190082647</v>
      </c>
      <c r="N62" s="78"/>
    </row>
    <row r="63" spans="1:14" ht="9" x14ac:dyDescent="0.15">
      <c r="A63" s="69" t="s">
        <v>72</v>
      </c>
      <c r="B63" s="73">
        <v>46891.519999999997</v>
      </c>
      <c r="C63" s="73" t="s">
        <v>108</v>
      </c>
      <c r="D63" s="73" t="s">
        <v>108</v>
      </c>
      <c r="E63" s="81">
        <v>46891.519999999997</v>
      </c>
      <c r="G63" s="69" t="s">
        <v>72</v>
      </c>
      <c r="H63" s="73">
        <v>599376.01</v>
      </c>
      <c r="I63" s="73">
        <v>580189.81999999995</v>
      </c>
      <c r="J63" s="73">
        <v>19186.189999999999</v>
      </c>
      <c r="K63" s="79">
        <f t="shared" si="14"/>
        <v>3.3068815305997722E-2</v>
      </c>
      <c r="L63" s="73">
        <v>1100000</v>
      </c>
      <c r="M63" s="82">
        <f t="shared" si="15"/>
        <v>0.5448872818181818</v>
      </c>
      <c r="N63" s="78"/>
    </row>
    <row r="64" spans="1:14" ht="9" x14ac:dyDescent="0.15">
      <c r="A64" s="69" t="s">
        <v>73</v>
      </c>
      <c r="B64" s="73">
        <v>79351.320000000007</v>
      </c>
      <c r="C64" s="73" t="s">
        <v>108</v>
      </c>
      <c r="D64" s="73" t="s">
        <v>108</v>
      </c>
      <c r="E64" s="81">
        <v>79351.320000000007</v>
      </c>
      <c r="G64" s="69" t="s">
        <v>73</v>
      </c>
      <c r="H64" s="73">
        <v>140173.70000000001</v>
      </c>
      <c r="I64" s="73">
        <v>122662.46</v>
      </c>
      <c r="J64" s="73">
        <v>17511.240000000002</v>
      </c>
      <c r="K64" s="79">
        <f t="shared" si="14"/>
        <v>0.14275956963524133</v>
      </c>
      <c r="L64" s="73">
        <v>220000</v>
      </c>
      <c r="M64" s="82">
        <f t="shared" si="15"/>
        <v>0.63715318181818192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>
        <v>-2943.48</v>
      </c>
      <c r="I65" s="73">
        <v>-1613529.71</v>
      </c>
      <c r="J65" s="73">
        <v>1610586.23</v>
      </c>
      <c r="K65" s="79">
        <f t="shared" si="14"/>
        <v>0.99817575097517108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150370454.16999999</v>
      </c>
      <c r="C68" s="67">
        <v>63852221.07</v>
      </c>
      <c r="D68" s="67">
        <v>399925.49</v>
      </c>
      <c r="E68" s="88">
        <v>86918158.590000004</v>
      </c>
      <c r="G68" s="72" t="s">
        <v>9</v>
      </c>
      <c r="H68" s="67">
        <v>297388837.48000002</v>
      </c>
      <c r="I68" s="67">
        <v>421831026.31999999</v>
      </c>
      <c r="J68" s="67">
        <v>-124442188.84</v>
      </c>
      <c r="K68" s="89">
        <f t="shared" ref="K68" si="18">IF(ISERROR((H68-I68)/ABS(I68)),"",(H68-I68)/ABS(I68))</f>
        <v>-0.29500482675638567</v>
      </c>
      <c r="L68" s="67">
        <v>1031117792</v>
      </c>
      <c r="M68" s="90">
        <f t="shared" ref="M68" si="19">H68/L68</f>
        <v>0.2884140296940973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 t="s">
        <v>108</v>
      </c>
      <c r="C71" s="73" t="s">
        <v>108</v>
      </c>
      <c r="D71" s="73" t="s">
        <v>108</v>
      </c>
      <c r="E71" s="81" t="s">
        <v>108</v>
      </c>
      <c r="G71" s="69" t="s">
        <v>6</v>
      </c>
      <c r="H71" s="73">
        <v>157008.91</v>
      </c>
      <c r="I71" s="73">
        <v>292949.14</v>
      </c>
      <c r="J71" s="73">
        <v>-135940.23000000001</v>
      </c>
      <c r="K71" s="79">
        <f t="shared" ref="K71:K73" si="20">IF(ISERROR((H71-I71)/ABS(I71)),"",(H71-I71)/ABS(I71))</f>
        <v>-0.46404037915933122</v>
      </c>
      <c r="L71" s="73">
        <v>600000</v>
      </c>
      <c r="M71" s="82">
        <f t="shared" ref="M71:M73" si="21">H71/L71</f>
        <v>0.26168151666666667</v>
      </c>
      <c r="N71" s="78"/>
    </row>
    <row r="72" spans="1:14" ht="9" x14ac:dyDescent="0.15">
      <c r="A72" s="69" t="s">
        <v>74</v>
      </c>
      <c r="B72" s="73">
        <v>303490.02</v>
      </c>
      <c r="C72" s="73" t="s">
        <v>108</v>
      </c>
      <c r="D72" s="73" t="s">
        <v>108</v>
      </c>
      <c r="E72" s="81">
        <v>303490.02</v>
      </c>
      <c r="G72" s="69" t="s">
        <v>74</v>
      </c>
      <c r="H72" s="73">
        <v>704158.79</v>
      </c>
      <c r="I72" s="73">
        <v>1385698.48</v>
      </c>
      <c r="J72" s="73">
        <v>-681539.69</v>
      </c>
      <c r="K72" s="79">
        <f t="shared" si="20"/>
        <v>-0.4918383759791668</v>
      </c>
      <c r="L72" s="73">
        <v>5600000</v>
      </c>
      <c r="M72" s="82">
        <f t="shared" si="21"/>
        <v>0.12574264107142857</v>
      </c>
      <c r="N72" s="78"/>
    </row>
    <row r="73" spans="1:14" ht="9" x14ac:dyDescent="0.15">
      <c r="A73" s="69" t="s">
        <v>54</v>
      </c>
      <c r="B73" s="73" t="s">
        <v>108</v>
      </c>
      <c r="C73" s="73" t="s">
        <v>108</v>
      </c>
      <c r="D73" s="73" t="s">
        <v>108</v>
      </c>
      <c r="E73" s="81" t="s">
        <v>108</v>
      </c>
      <c r="G73" s="69" t="s">
        <v>54</v>
      </c>
      <c r="H73" s="73">
        <v>302955.3</v>
      </c>
      <c r="I73" s="73">
        <v>316168.07</v>
      </c>
      <c r="J73" s="73">
        <v>-13212.77</v>
      </c>
      <c r="K73" s="79">
        <f t="shared" si="20"/>
        <v>-4.1790336386593428E-2</v>
      </c>
      <c r="L73" s="73">
        <v>650000</v>
      </c>
      <c r="M73" s="82">
        <f t="shared" si="21"/>
        <v>0.46608507692307688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303490.02</v>
      </c>
      <c r="C76" s="67" t="s">
        <v>108</v>
      </c>
      <c r="D76" s="67" t="s">
        <v>108</v>
      </c>
      <c r="E76" s="88">
        <v>303490.02</v>
      </c>
      <c r="G76" s="72" t="s">
        <v>75</v>
      </c>
      <c r="H76" s="67">
        <v>1164123</v>
      </c>
      <c r="I76" s="67">
        <v>1994815.69</v>
      </c>
      <c r="J76" s="67">
        <v>-830692.69</v>
      </c>
      <c r="K76" s="89">
        <f t="shared" ref="K76" si="22">IF(ISERROR((H76-I76)/ABS(I76)),"",(H76-I76)/ABS(I76))</f>
        <v>-0.41642578518118634</v>
      </c>
      <c r="L76" s="67">
        <v>6850000</v>
      </c>
      <c r="M76" s="90">
        <f t="shared" ref="M76" si="23">H76/L76</f>
        <v>0.16994496350364963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52889.599999999999</v>
      </c>
      <c r="C79" s="73">
        <v>151.08000000000001</v>
      </c>
      <c r="D79" s="73" t="s">
        <v>108</v>
      </c>
      <c r="E79" s="81">
        <v>52738.52</v>
      </c>
      <c r="G79" s="69" t="s">
        <v>7</v>
      </c>
      <c r="H79" s="73">
        <v>415483.26</v>
      </c>
      <c r="I79" s="73">
        <v>712158.83</v>
      </c>
      <c r="J79" s="73">
        <v>-296675.57</v>
      </c>
      <c r="K79" s="79">
        <f t="shared" ref="K79:K81" si="24">IF(ISERROR((H79-I79)/ABS(I79)),"",(H79-I79)/ABS(I79))</f>
        <v>-0.41658624102154285</v>
      </c>
      <c r="L79" s="73">
        <v>1450000</v>
      </c>
      <c r="M79" s="82">
        <f t="shared" ref="M79:M81" si="25">H79/L79</f>
        <v>0.28654017931034481</v>
      </c>
      <c r="N79" s="78"/>
    </row>
    <row r="80" spans="1:14" ht="9" x14ac:dyDescent="0.15">
      <c r="A80" s="69" t="s">
        <v>55</v>
      </c>
      <c r="B80" s="73">
        <v>74278.89</v>
      </c>
      <c r="C80" s="73">
        <v>35.270000000000003</v>
      </c>
      <c r="D80" s="73">
        <v>635.83000000000004</v>
      </c>
      <c r="E80" s="81">
        <v>74879.45</v>
      </c>
      <c r="G80" s="69" t="s">
        <v>55</v>
      </c>
      <c r="H80" s="73">
        <v>519225.18</v>
      </c>
      <c r="I80" s="73">
        <v>786414.48</v>
      </c>
      <c r="J80" s="73">
        <v>-267189.3</v>
      </c>
      <c r="K80" s="79">
        <f t="shared" si="24"/>
        <v>-0.33975633307260567</v>
      </c>
      <c r="L80" s="73">
        <v>1450000</v>
      </c>
      <c r="M80" s="82">
        <f t="shared" si="25"/>
        <v>0.35808633103448273</v>
      </c>
      <c r="N80" s="78"/>
    </row>
    <row r="81" spans="1:14" ht="9" x14ac:dyDescent="0.15">
      <c r="A81" s="69" t="s">
        <v>56</v>
      </c>
      <c r="B81" s="73">
        <v>7077.62</v>
      </c>
      <c r="C81" s="73" t="s">
        <v>108</v>
      </c>
      <c r="D81" s="73">
        <v>13646.37</v>
      </c>
      <c r="E81" s="81">
        <v>20723.990000000002</v>
      </c>
      <c r="G81" s="69" t="s">
        <v>56</v>
      </c>
      <c r="H81" s="73">
        <v>220617.1</v>
      </c>
      <c r="I81" s="73">
        <v>315431.96999999997</v>
      </c>
      <c r="J81" s="73">
        <v>-94814.87</v>
      </c>
      <c r="K81" s="79">
        <f t="shared" si="24"/>
        <v>-0.30058738180533817</v>
      </c>
      <c r="L81" s="73">
        <v>550000</v>
      </c>
      <c r="M81" s="82">
        <f t="shared" si="25"/>
        <v>0.40112200000000003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437736.13</v>
      </c>
      <c r="C84" s="67">
        <v>186.35</v>
      </c>
      <c r="D84" s="67">
        <v>14282.2</v>
      </c>
      <c r="E84" s="88">
        <v>451831.98</v>
      </c>
      <c r="G84" s="72" t="s">
        <v>76</v>
      </c>
      <c r="H84" s="67">
        <v>2319448.54</v>
      </c>
      <c r="I84" s="67">
        <v>3808820.97</v>
      </c>
      <c r="J84" s="67">
        <v>-1489372.43</v>
      </c>
      <c r="K84" s="89">
        <f t="shared" ref="K84" si="26">IF(ISERROR((H84-I84)/ABS(I84)),"",(H84-I84)/ABS(I84))</f>
        <v>-0.39103240654548277</v>
      </c>
      <c r="L84" s="67">
        <v>10300000</v>
      </c>
      <c r="M84" s="90">
        <f t="shared" ref="M84" si="27">H84/L84</f>
        <v>0.2251891786407767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297803552.95999998</v>
      </c>
      <c r="C88" s="67">
        <v>86330158.450000003</v>
      </c>
      <c r="D88" s="67">
        <v>1024515.7</v>
      </c>
      <c r="E88" s="88">
        <v>212497910.21000001</v>
      </c>
      <c r="G88" s="72" t="s">
        <v>77</v>
      </c>
      <c r="H88" s="67">
        <v>665922790.5</v>
      </c>
      <c r="I88" s="67">
        <v>786241938.29999995</v>
      </c>
      <c r="J88" s="67">
        <v>-120319147.8</v>
      </c>
      <c r="K88" s="89">
        <f t="shared" ref="K88" si="28">IF(ISERROR((H88-I88)/ABS(I88)),"",(H88-I88)/ABS(I88))</f>
        <v>-0.15303069187603008</v>
      </c>
      <c r="L88" s="67">
        <v>2220484378</v>
      </c>
      <c r="M88" s="90">
        <f t="shared" ref="M88" si="29">H88/L88</f>
        <v>0.29989978632490971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>
        <v>45305827.270000003</v>
      </c>
      <c r="I92" s="73">
        <v>50882893.090000004</v>
      </c>
      <c r="J92" s="73">
        <v>-5577065.8200000003</v>
      </c>
      <c r="K92" s="79">
        <f t="shared" ref="K92:K93" si="30">IF(ISERROR((H92-I92)/ABS(I92)),"",(H92-I92)/ABS(I92))</f>
        <v>-0.10960591038201126</v>
      </c>
      <c r="L92" s="73">
        <v>203375000</v>
      </c>
      <c r="M92" s="82">
        <f t="shared" ref="M92:M93" si="31">H92/L92</f>
        <v>0.22276989438229872</v>
      </c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>
        <v>25123793.02</v>
      </c>
      <c r="I93" s="73">
        <v>28381746.84</v>
      </c>
      <c r="J93" s="73">
        <v>-3257953.82</v>
      </c>
      <c r="K93" s="79">
        <f t="shared" si="30"/>
        <v>-0.1147904615725901</v>
      </c>
      <c r="L93" s="73">
        <v>114703500</v>
      </c>
      <c r="M93" s="82">
        <f t="shared" si="31"/>
        <v>0.21903248828501309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>
        <v>70429620.290000007</v>
      </c>
      <c r="I96" s="67">
        <v>79264639.930000007</v>
      </c>
      <c r="J96" s="67">
        <v>-8835019.6400000006</v>
      </c>
      <c r="K96" s="89">
        <f t="shared" ref="K96" si="32">IF(ISERROR((H96-I96)/ABS(I96)),"",(H96-I96)/ABS(I96))</f>
        <v>-0.11146230712461902</v>
      </c>
      <c r="L96" s="67">
        <v>318078500</v>
      </c>
      <c r="M96" s="90">
        <f t="shared" ref="M96" si="33">H96/L96</f>
        <v>0.22142213412726736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>
        <v>8556.64</v>
      </c>
      <c r="I101" s="73">
        <v>11658.24</v>
      </c>
      <c r="J101" s="73">
        <v>-3101.6</v>
      </c>
      <c r="K101" s="79">
        <f t="shared" ref="K101:K102" si="34">IF(ISERROR((H101-I101)/ABS(I101)),"",(H101-I101)/ABS(I101))</f>
        <v>-0.26604358805445766</v>
      </c>
      <c r="L101" s="73">
        <v>61826</v>
      </c>
      <c r="M101" s="82">
        <f t="shared" ref="M101:M102" si="35">H101/L101</f>
        <v>0.13839873192508007</v>
      </c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>
        <v>6645789.71</v>
      </c>
      <c r="I102" s="73">
        <v>7780893.9199999999</v>
      </c>
      <c r="J102" s="73">
        <v>-1135104.21</v>
      </c>
      <c r="K102" s="79">
        <f t="shared" si="34"/>
        <v>-0.14588352208251157</v>
      </c>
      <c r="L102" s="73">
        <v>11133561</v>
      </c>
      <c r="M102" s="82">
        <f t="shared" si="35"/>
        <v>0.59691501308521144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>
        <v>1340.43</v>
      </c>
      <c r="I104" s="73">
        <v>872.62</v>
      </c>
      <c r="J104" s="73">
        <v>467.81</v>
      </c>
      <c r="K104" s="79">
        <f t="shared" ref="K104:K106" si="36">IF(ISERROR((H104-I104)/ABS(I104)),"",(H104-I104)/ABS(I104))</f>
        <v>0.53609818706882728</v>
      </c>
      <c r="L104" s="73">
        <v>1627</v>
      </c>
      <c r="M104" s="82">
        <f t="shared" ref="M104:M106" si="37">H104/L104</f>
        <v>0.8238660110633067</v>
      </c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>
        <v>-50549447.579999998</v>
      </c>
      <c r="I105" s="73">
        <v>-39278843.689999998</v>
      </c>
      <c r="J105" s="73">
        <v>-11270603.890000001</v>
      </c>
      <c r="K105" s="79">
        <f t="shared" si="36"/>
        <v>-0.28693828104897556</v>
      </c>
      <c r="L105" s="73">
        <v>-68335627</v>
      </c>
      <c r="M105" s="82">
        <f t="shared" si="37"/>
        <v>0.73972318392571412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52874.239999999998</v>
      </c>
      <c r="I106" s="73">
        <v>21732.55</v>
      </c>
      <c r="J106" s="73">
        <v>31141.69</v>
      </c>
      <c r="K106" s="79">
        <f t="shared" si="36"/>
        <v>1.43295149441736</v>
      </c>
      <c r="L106" s="73">
        <v>325400</v>
      </c>
      <c r="M106" s="82">
        <f t="shared" si="37"/>
        <v>0.16248998156115549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>
        <v>726009.09</v>
      </c>
      <c r="I108" s="73">
        <v>1918920.1</v>
      </c>
      <c r="J108" s="73">
        <v>-1192911.01</v>
      </c>
      <c r="K108" s="79">
        <f t="shared" ref="K108:K111" si="38">IF(ISERROR((H108-I108)/ABS(I108)),"",(H108-I108)/ABS(I108))</f>
        <v>-0.6216574676558968</v>
      </c>
      <c r="L108" s="73">
        <v>4929810</v>
      </c>
      <c r="M108" s="82">
        <f t="shared" ref="M108" si="39">H108/L108</f>
        <v>0.14726918278797763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>
        <v>5731.54</v>
      </c>
      <c r="I110" s="73">
        <v>13677.49</v>
      </c>
      <c r="J110" s="73">
        <v>-7945.95</v>
      </c>
      <c r="K110" s="79">
        <f t="shared" si="38"/>
        <v>-0.58095089084327611</v>
      </c>
      <c r="L110" s="73">
        <v>39048</v>
      </c>
      <c r="M110" s="82">
        <f t="shared" ref="M110:M111" si="40">H110/L110</f>
        <v>0.14678190944478589</v>
      </c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>
        <v>2448361.04</v>
      </c>
      <c r="I111" s="73">
        <v>1943373.58</v>
      </c>
      <c r="J111" s="73">
        <v>504987.46</v>
      </c>
      <c r="K111" s="79">
        <f t="shared" si="38"/>
        <v>0.259850944356257</v>
      </c>
      <c r="L111" s="73">
        <v>2700820</v>
      </c>
      <c r="M111" s="82">
        <f t="shared" si="40"/>
        <v>0.90652507016387618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>
        <v>-40660784.890000001</v>
      </c>
      <c r="I114" s="67">
        <v>-27587715.190000001</v>
      </c>
      <c r="J114" s="67">
        <v>-13073069.699999999</v>
      </c>
      <c r="K114" s="89">
        <f t="shared" ref="K114" si="41">IF(ISERROR((H114-I114)/ABS(I114)),"",(H114-I114)/ABS(I114))</f>
        <v>-0.47387286732388506</v>
      </c>
      <c r="L114" s="67">
        <v>-49143535</v>
      </c>
      <c r="M114" s="90">
        <f t="shared" ref="M114" si="42">H114/L114</f>
        <v>0.82738827986224439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>
        <v>29768835.399999999</v>
      </c>
      <c r="I118" s="67">
        <v>51676924.740000002</v>
      </c>
      <c r="J118" s="67">
        <v>-21908089.34</v>
      </c>
      <c r="K118" s="89">
        <f t="shared" ref="K118" si="43">IF(ISERROR((H118-I118)/ABS(I118)),"",(H118-I118)/ABS(I118))</f>
        <v>-0.42394336447505881</v>
      </c>
      <c r="L118" s="67">
        <v>268934965</v>
      </c>
      <c r="M118" s="90">
        <f t="shared" ref="M118" si="44">H118/L118</f>
        <v>0.11069157705097958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297803552.95999998</v>
      </c>
      <c r="C122" s="67">
        <v>86330158.450000003</v>
      </c>
      <c r="D122" s="67">
        <v>1024515.7</v>
      </c>
      <c r="E122" s="88">
        <v>212497910.21000001</v>
      </c>
      <c r="G122" s="72" t="s">
        <v>8</v>
      </c>
      <c r="H122" s="67">
        <v>695691625.89999998</v>
      </c>
      <c r="I122" s="67">
        <v>837918863.03999996</v>
      </c>
      <c r="J122" s="67">
        <v>-142227237.13999999</v>
      </c>
      <c r="K122" s="89">
        <f t="shared" ref="K122" si="45">IF(ISERROR((H122-I122)/ABS(I122)),"",(H122-I122)/ABS(I122))</f>
        <v>-0.16973867448692398</v>
      </c>
      <c r="L122" s="67">
        <v>2489419343</v>
      </c>
      <c r="M122" s="90">
        <f t="shared" ref="M122" si="46">H122/L122</f>
        <v>0.27945939596565589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129</v>
      </c>
      <c r="B126" s="171"/>
      <c r="C126" s="171"/>
      <c r="D126" s="171"/>
      <c r="E126" s="171"/>
      <c r="F126" s="6"/>
      <c r="G126" s="171" t="str">
        <f>+A126</f>
        <v>Vitoria-Gasteizen, 2020ko UZTAILAREN 10ean / Vitoria-Gasteiz, 10 de JULIO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 t="s">
        <v>37</v>
      </c>
      <c r="H128" s="52"/>
      <c r="I128" s="48"/>
      <c r="J128" s="66" t="s">
        <v>38</v>
      </c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 t="s">
        <v>14</v>
      </c>
      <c r="H129" s="14"/>
      <c r="I129" s="14"/>
      <c r="J129" s="66" t="s">
        <v>85</v>
      </c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7169" r:id="rId4"/>
      </mc:Fallback>
    </mc:AlternateContent>
    <mc:AlternateContent xmlns:mc="http://schemas.openxmlformats.org/markup-compatibility/2006">
      <mc:Choice Requires="x14">
        <oleObject progId="Word.Picture.8" shapeId="7170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7170" r:id="rId6"/>
      </mc:Fallback>
    </mc:AlternateContent>
    <mc:AlternateContent xmlns:mc="http://schemas.openxmlformats.org/markup-compatibility/2006">
      <mc:Choice Requires="x14">
        <oleObject progId="Word.Picture.8" shapeId="7171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1" r:id="rId7"/>
      </mc:Fallback>
    </mc:AlternateContent>
    <mc:AlternateContent xmlns:mc="http://schemas.openxmlformats.org/markup-compatibility/2006">
      <mc:Choice Requires="x14">
        <oleObject progId="Word.Picture.8" shapeId="7172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7172" r:id="rId9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66"/>
  <sheetViews>
    <sheetView showGridLines="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3.5703125" style="1" customWidth="1"/>
    <col min="10" max="10" width="10" style="1" customWidth="1"/>
    <col min="11" max="11" width="7.8554687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3" ht="9.9499999999999993" customHeight="1" x14ac:dyDescent="0.15"/>
    <row r="2" spans="1:13" ht="8.1" customHeight="1" x14ac:dyDescent="0.15">
      <c r="B2" s="68"/>
      <c r="J2" s="68" t="s">
        <v>89</v>
      </c>
    </row>
    <row r="3" spans="1:13" ht="8.1" customHeight="1" x14ac:dyDescent="0.15">
      <c r="B3" s="68" t="s">
        <v>92</v>
      </c>
      <c r="J3" s="68" t="s">
        <v>88</v>
      </c>
    </row>
    <row r="4" spans="1:13" ht="8.1" customHeight="1" x14ac:dyDescent="0.15">
      <c r="B4" s="68" t="s">
        <v>91</v>
      </c>
    </row>
    <row r="5" spans="1:13" ht="8.1" customHeight="1" x14ac:dyDescent="0.15"/>
    <row r="6" spans="1:13" ht="8.1" customHeight="1" x14ac:dyDescent="0.15"/>
    <row r="7" spans="1:13" x14ac:dyDescent="0.15">
      <c r="E7" s="16" t="s">
        <v>87</v>
      </c>
      <c r="M7" s="16" t="s">
        <v>87</v>
      </c>
    </row>
    <row r="8" spans="1:13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3" s="11" customFormat="1" ht="10.5" x14ac:dyDescent="0.15">
      <c r="A9" s="62" t="s">
        <v>130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133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</row>
    <row r="10" spans="1:13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</row>
    <row r="11" spans="1:13" s="11" customFormat="1" ht="10.5" x14ac:dyDescent="0.15">
      <c r="A11" s="63" t="s">
        <v>131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134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</row>
    <row r="12" spans="1:13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</row>
    <row r="13" spans="1:13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</row>
    <row r="14" spans="1:13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</row>
    <row r="15" spans="1:13" ht="9" x14ac:dyDescent="0.15">
      <c r="A15" s="69" t="s">
        <v>81</v>
      </c>
      <c r="B15" s="73">
        <v>51099393.590000004</v>
      </c>
      <c r="C15" s="73">
        <v>24247.8</v>
      </c>
      <c r="D15" s="73">
        <v>643705.69999999995</v>
      </c>
      <c r="E15" s="81">
        <v>51718851.490000002</v>
      </c>
      <c r="G15" s="69" t="s">
        <v>81</v>
      </c>
      <c r="H15" s="73">
        <v>417421205.5</v>
      </c>
      <c r="I15" s="73">
        <v>420899422.81</v>
      </c>
      <c r="J15" s="73">
        <f>+H15-I15</f>
        <v>-3478217.3100000024</v>
      </c>
      <c r="K15" s="99">
        <f t="shared" ref="K15:K21" si="0">IF(ISERROR((H15-I15)/ABS(I15)),"",(H15-I15)/ABS(I15))</f>
        <v>-8.2637730571802643E-3</v>
      </c>
      <c r="L15" s="73">
        <v>886000000</v>
      </c>
      <c r="M15" s="100">
        <f t="shared" ref="M15:M20" si="1">H15/L15</f>
        <v>0.47113002878103838</v>
      </c>
    </row>
    <row r="16" spans="1:13" ht="9" x14ac:dyDescent="0.15">
      <c r="A16" s="69" t="s">
        <v>45</v>
      </c>
      <c r="B16" s="73">
        <v>254699.25</v>
      </c>
      <c r="C16" s="73">
        <v>145.02000000000001</v>
      </c>
      <c r="D16" s="73">
        <v>25197.71</v>
      </c>
      <c r="E16" s="81">
        <v>279751.94</v>
      </c>
      <c r="G16" s="69" t="s">
        <v>45</v>
      </c>
      <c r="H16" s="73">
        <v>13949235.289999999</v>
      </c>
      <c r="I16" s="73">
        <v>11487375.66</v>
      </c>
      <c r="J16" s="73">
        <f t="shared" ref="J16:J21" si="2">+H16-I16</f>
        <v>2461859.629999999</v>
      </c>
      <c r="K16" s="99">
        <f t="shared" si="0"/>
        <v>0.21431001325850249</v>
      </c>
      <c r="L16" s="73">
        <v>18700000</v>
      </c>
      <c r="M16" s="100">
        <f t="shared" si="1"/>
        <v>0.74594841122994648</v>
      </c>
    </row>
    <row r="17" spans="1:13" ht="9" x14ac:dyDescent="0.15">
      <c r="A17" s="69" t="s">
        <v>46</v>
      </c>
      <c r="B17" s="73">
        <v>223136.83</v>
      </c>
      <c r="C17" s="73">
        <v>1434.1</v>
      </c>
      <c r="D17" s="73">
        <v>11046.68</v>
      </c>
      <c r="E17" s="81">
        <v>232749.41</v>
      </c>
      <c r="G17" s="69" t="s">
        <v>46</v>
      </c>
      <c r="H17" s="73">
        <v>4308445.75</v>
      </c>
      <c r="I17" s="73">
        <v>4788689.92</v>
      </c>
      <c r="J17" s="73">
        <f t="shared" si="2"/>
        <v>-480244.16999999993</v>
      </c>
      <c r="K17" s="99">
        <f t="shared" si="0"/>
        <v>-0.1002871720706443</v>
      </c>
      <c r="L17" s="73">
        <v>9700000</v>
      </c>
      <c r="M17" s="100">
        <f t="shared" si="1"/>
        <v>0.44416966494845361</v>
      </c>
    </row>
    <row r="18" spans="1:13" ht="9" x14ac:dyDescent="0.15">
      <c r="A18" s="69" t="s">
        <v>60</v>
      </c>
      <c r="B18" s="73">
        <v>277105.57</v>
      </c>
      <c r="C18" s="73" t="s">
        <v>108</v>
      </c>
      <c r="D18" s="73" t="s">
        <v>108</v>
      </c>
      <c r="E18" s="81">
        <v>277105.57</v>
      </c>
      <c r="G18" s="69" t="s">
        <v>60</v>
      </c>
      <c r="H18" s="73">
        <v>1754991.5</v>
      </c>
      <c r="I18" s="73">
        <v>1085529.5</v>
      </c>
      <c r="J18" s="73">
        <f t="shared" si="2"/>
        <v>669462</v>
      </c>
      <c r="K18" s="99">
        <f t="shared" si="0"/>
        <v>0.61671470006112228</v>
      </c>
      <c r="L18" s="73">
        <v>2300000</v>
      </c>
      <c r="M18" s="100">
        <f t="shared" si="1"/>
        <v>0.76303978260869565</v>
      </c>
    </row>
    <row r="19" spans="1:13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216939.53</v>
      </c>
      <c r="I19" s="73">
        <v>2137532</v>
      </c>
      <c r="J19" s="73">
        <f t="shared" si="2"/>
        <v>-1920592.47</v>
      </c>
      <c r="K19" s="99">
        <f t="shared" si="0"/>
        <v>-0.89850934161453488</v>
      </c>
      <c r="L19" s="73">
        <v>1400000</v>
      </c>
      <c r="M19" s="100">
        <f t="shared" si="1"/>
        <v>0.15495680714285714</v>
      </c>
    </row>
    <row r="20" spans="1:13" ht="9" x14ac:dyDescent="0.15">
      <c r="A20" s="69" t="s">
        <v>47</v>
      </c>
      <c r="B20" s="73">
        <v>154158.38</v>
      </c>
      <c r="C20" s="73" t="s">
        <v>108</v>
      </c>
      <c r="D20" s="73">
        <v>88866.11</v>
      </c>
      <c r="E20" s="81">
        <v>243024.49</v>
      </c>
      <c r="G20" s="69" t="s">
        <v>47</v>
      </c>
      <c r="H20" s="73">
        <v>8563082.9900000002</v>
      </c>
      <c r="I20" s="73">
        <v>15048830.869999999</v>
      </c>
      <c r="J20" s="73">
        <f t="shared" si="2"/>
        <v>-6485747.879999999</v>
      </c>
      <c r="K20" s="99">
        <f t="shared" si="0"/>
        <v>-0.43098018284791845</v>
      </c>
      <c r="L20" s="73">
        <v>31800000</v>
      </c>
      <c r="M20" s="100">
        <f t="shared" si="1"/>
        <v>0.2692793393081761</v>
      </c>
    </row>
    <row r="21" spans="1:13" ht="9" x14ac:dyDescent="0.15">
      <c r="A21" s="69" t="s">
        <v>62</v>
      </c>
      <c r="B21" s="73">
        <v>607160.65</v>
      </c>
      <c r="C21" s="73">
        <v>16446712.66</v>
      </c>
      <c r="D21" s="73">
        <v>154775.84</v>
      </c>
      <c r="E21" s="81">
        <v>-15684776.17</v>
      </c>
      <c r="G21" s="69" t="s">
        <v>62</v>
      </c>
      <c r="H21" s="73">
        <v>-97754794.700000003</v>
      </c>
      <c r="I21" s="73">
        <v>-44951861.270000003</v>
      </c>
      <c r="J21" s="73">
        <f t="shared" si="2"/>
        <v>-52802933.43</v>
      </c>
      <c r="K21" s="99">
        <f t="shared" si="0"/>
        <v>-1.1746551074457878</v>
      </c>
      <c r="L21" s="73">
        <v>-32000000</v>
      </c>
      <c r="M21" s="100"/>
    </row>
    <row r="22" spans="1:13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101"/>
      <c r="L22" s="84"/>
      <c r="M22" s="102"/>
    </row>
    <row r="23" spans="1:13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99"/>
      <c r="L23" s="73"/>
      <c r="M23" s="100"/>
    </row>
    <row r="24" spans="1:13" s="11" customFormat="1" ht="9" x14ac:dyDescent="0.15">
      <c r="A24" s="87" t="s">
        <v>2</v>
      </c>
      <c r="B24" s="67">
        <v>52615654.270000003</v>
      </c>
      <c r="C24" s="67">
        <v>16472539.58</v>
      </c>
      <c r="D24" s="67">
        <v>923592.04</v>
      </c>
      <c r="E24" s="88">
        <v>37066706.729999997</v>
      </c>
      <c r="G24" s="87" t="s">
        <v>2</v>
      </c>
      <c r="H24" s="67">
        <v>348459105.86000001</v>
      </c>
      <c r="I24" s="67">
        <v>410495519.49000001</v>
      </c>
      <c r="J24" s="67">
        <f>+H24-I24</f>
        <v>-62036413.629999995</v>
      </c>
      <c r="K24" s="103">
        <f t="shared" ref="K24" si="3">IF(ISERROR((H24-I24)/ABS(I24)),"",(H24-I24)/ABS(I24))</f>
        <v>-0.15112567783218217</v>
      </c>
      <c r="L24" s="67">
        <v>917900000</v>
      </c>
      <c r="M24" s="104">
        <f t="shared" ref="M24" si="4">H24/L24</f>
        <v>0.37962643627846171</v>
      </c>
    </row>
    <row r="25" spans="1:13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101"/>
      <c r="L25" s="84"/>
      <c r="M25" s="102"/>
    </row>
    <row r="26" spans="1:13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99"/>
      <c r="L26" s="73"/>
      <c r="M26" s="100"/>
    </row>
    <row r="27" spans="1:13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99"/>
      <c r="L27" s="73"/>
      <c r="M27" s="100"/>
    </row>
    <row r="28" spans="1:13" ht="9" x14ac:dyDescent="0.15">
      <c r="A28" s="69" t="s">
        <v>45</v>
      </c>
      <c r="B28" s="73">
        <v>254699.24</v>
      </c>
      <c r="C28" s="73">
        <v>145.02000000000001</v>
      </c>
      <c r="D28" s="73">
        <v>25197.69</v>
      </c>
      <c r="E28" s="81">
        <v>279751.90999999997</v>
      </c>
      <c r="G28" s="69" t="s">
        <v>45</v>
      </c>
      <c r="H28" s="73">
        <v>13949235.17</v>
      </c>
      <c r="I28" s="73">
        <v>11487375.59</v>
      </c>
      <c r="J28" s="73">
        <f t="shared" ref="J28:J31" si="5">+H28-I28</f>
        <v>2461859.58</v>
      </c>
      <c r="K28" s="99">
        <f t="shared" ref="K28:K31" si="6">IF(ISERROR((H28-I28)/ABS(I28)),"",(H28-I28)/ABS(I28))</f>
        <v>0.21431001021182769</v>
      </c>
      <c r="L28" s="73">
        <v>18700000</v>
      </c>
      <c r="M28" s="100">
        <f t="shared" ref="M28:M31" si="7">H28/L28</f>
        <v>0.7459484048128342</v>
      </c>
    </row>
    <row r="29" spans="1:13" ht="9" x14ac:dyDescent="0.15">
      <c r="A29" s="69" t="s">
        <v>46</v>
      </c>
      <c r="B29" s="73">
        <v>223136.82</v>
      </c>
      <c r="C29" s="73">
        <v>1434.09</v>
      </c>
      <c r="D29" s="73">
        <v>11046.67</v>
      </c>
      <c r="E29" s="81">
        <v>232749.4</v>
      </c>
      <c r="G29" s="69" t="s">
        <v>46</v>
      </c>
      <c r="H29" s="73">
        <v>4308445.59</v>
      </c>
      <c r="I29" s="73">
        <v>4788689.83</v>
      </c>
      <c r="J29" s="73">
        <f t="shared" si="5"/>
        <v>-480244.24000000022</v>
      </c>
      <c r="K29" s="99">
        <f t="shared" si="6"/>
        <v>-0.10028718857324702</v>
      </c>
      <c r="L29" s="73">
        <v>9700000</v>
      </c>
      <c r="M29" s="100">
        <f t="shared" si="7"/>
        <v>0.44416964845360823</v>
      </c>
    </row>
    <row r="30" spans="1:13" ht="9" x14ac:dyDescent="0.15">
      <c r="A30" s="69" t="s">
        <v>63</v>
      </c>
      <c r="B30" s="73">
        <v>277105.56</v>
      </c>
      <c r="C30" s="73" t="s">
        <v>108</v>
      </c>
      <c r="D30" s="73" t="s">
        <v>108</v>
      </c>
      <c r="E30" s="81">
        <v>277105.56</v>
      </c>
      <c r="G30" s="69" t="s">
        <v>63</v>
      </c>
      <c r="H30" s="73">
        <v>1754991.46</v>
      </c>
      <c r="I30" s="73">
        <v>1085529.46</v>
      </c>
      <c r="J30" s="73">
        <f t="shared" si="5"/>
        <v>669462</v>
      </c>
      <c r="K30" s="99">
        <f t="shared" si="6"/>
        <v>0.61671472278605877</v>
      </c>
      <c r="L30" s="73">
        <v>2300000</v>
      </c>
      <c r="M30" s="100">
        <f t="shared" si="7"/>
        <v>0.76303976521739125</v>
      </c>
    </row>
    <row r="31" spans="1:13" ht="9" x14ac:dyDescent="0.15">
      <c r="A31" s="69" t="s">
        <v>1</v>
      </c>
      <c r="B31" s="73">
        <v>1222915.3700000001</v>
      </c>
      <c r="C31" s="73">
        <v>162148.10999999999</v>
      </c>
      <c r="D31" s="73">
        <v>47366.42</v>
      </c>
      <c r="E31" s="81">
        <v>1108133.68</v>
      </c>
      <c r="G31" s="69" t="s">
        <v>1</v>
      </c>
      <c r="H31" s="73">
        <v>12943527.300000001</v>
      </c>
      <c r="I31" s="73">
        <v>17794744.02</v>
      </c>
      <c r="J31" s="73">
        <f t="shared" si="5"/>
        <v>-4851216.7199999988</v>
      </c>
      <c r="K31" s="99">
        <f t="shared" si="6"/>
        <v>-0.27262076456663742</v>
      </c>
      <c r="L31" s="73">
        <v>178500000</v>
      </c>
      <c r="M31" s="100">
        <f t="shared" si="7"/>
        <v>7.2512757983193288E-2</v>
      </c>
    </row>
    <row r="32" spans="1:13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101"/>
      <c r="L32" s="84"/>
      <c r="M32" s="102"/>
    </row>
    <row r="33" spans="1:13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99"/>
      <c r="L33" s="73"/>
      <c r="M33" s="100"/>
    </row>
    <row r="34" spans="1:13" s="11" customFormat="1" ht="9" x14ac:dyDescent="0.15">
      <c r="A34" s="72" t="s">
        <v>10</v>
      </c>
      <c r="B34" s="67">
        <v>1977856.99</v>
      </c>
      <c r="C34" s="67">
        <v>163727.22</v>
      </c>
      <c r="D34" s="67">
        <v>83610.78</v>
      </c>
      <c r="E34" s="88">
        <v>1897740.55</v>
      </c>
      <c r="G34" s="72" t="s">
        <v>10</v>
      </c>
      <c r="H34" s="67">
        <v>32956199.52</v>
      </c>
      <c r="I34" s="67">
        <v>35156338.899999999</v>
      </c>
      <c r="J34" s="67">
        <f>+H34-I34</f>
        <v>-2200139.379999999</v>
      </c>
      <c r="K34" s="103">
        <f t="shared" ref="K34" si="8">IF(ISERROR((H34-I34)/ABS(I34)),"",(H34-I34)/ABS(I34))</f>
        <v>-6.2581584113697325E-2</v>
      </c>
      <c r="L34" s="67">
        <v>209200000</v>
      </c>
      <c r="M34" s="104">
        <f t="shared" ref="M34" si="9">H34/L34</f>
        <v>0.15753441453154876</v>
      </c>
    </row>
    <row r="35" spans="1:13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101"/>
      <c r="L35" s="84"/>
      <c r="M35" s="102"/>
    </row>
    <row r="36" spans="1:13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99"/>
      <c r="L36" s="73"/>
      <c r="M36" s="100"/>
    </row>
    <row r="37" spans="1:13" ht="9" x14ac:dyDescent="0.15">
      <c r="A37" s="69" t="s">
        <v>64</v>
      </c>
      <c r="B37" s="73">
        <v>1199346.69</v>
      </c>
      <c r="C37" s="73" t="s">
        <v>108</v>
      </c>
      <c r="D37" s="73">
        <v>1521.7</v>
      </c>
      <c r="E37" s="81">
        <v>1200868.3899999999</v>
      </c>
      <c r="G37" s="69" t="s">
        <v>64</v>
      </c>
      <c r="H37" s="73">
        <v>6878295.4400000004</v>
      </c>
      <c r="I37" s="73">
        <v>7077467.7699999996</v>
      </c>
      <c r="J37" s="73">
        <f t="shared" ref="J37:J41" si="10">+H37-I37</f>
        <v>-199172.32999999914</v>
      </c>
      <c r="K37" s="99">
        <f t="shared" ref="K37:K41" si="11">IF(ISERROR((H37-I37)/ABS(I37)),"",(H37-I37)/ABS(I37))</f>
        <v>-2.8141750195493882E-2</v>
      </c>
      <c r="L37" s="73">
        <v>11100000</v>
      </c>
      <c r="M37" s="100">
        <f t="shared" ref="M37:M41" si="12">H37/L37</f>
        <v>0.61966625585585589</v>
      </c>
    </row>
    <row r="38" spans="1:13" ht="9" x14ac:dyDescent="0.15">
      <c r="A38" s="69" t="s">
        <v>90</v>
      </c>
      <c r="B38" s="73">
        <v>11745249.23</v>
      </c>
      <c r="C38" s="73" t="s">
        <v>108</v>
      </c>
      <c r="D38" s="73">
        <v>4016.68</v>
      </c>
      <c r="E38" s="81">
        <v>11749265.91</v>
      </c>
      <c r="G38" s="69" t="s">
        <v>90</v>
      </c>
      <c r="H38" s="73">
        <v>22924510.800000001</v>
      </c>
      <c r="I38" s="73">
        <v>22291960.829999998</v>
      </c>
      <c r="J38" s="73">
        <f t="shared" si="10"/>
        <v>632549.97000000253</v>
      </c>
      <c r="K38" s="99">
        <f t="shared" si="11"/>
        <v>2.8375698971654911E-2</v>
      </c>
      <c r="L38" s="73">
        <v>22100000</v>
      </c>
      <c r="M38" s="100">
        <f t="shared" si="12"/>
        <v>1.0373081809954752</v>
      </c>
    </row>
    <row r="39" spans="1:13" ht="9" x14ac:dyDescent="0.15">
      <c r="A39" s="69" t="s">
        <v>65</v>
      </c>
      <c r="B39" s="73">
        <v>129400.81</v>
      </c>
      <c r="C39" s="73">
        <v>30573.8</v>
      </c>
      <c r="D39" s="73">
        <v>2678.35</v>
      </c>
      <c r="E39" s="81">
        <v>101505.36</v>
      </c>
      <c r="G39" s="69" t="s">
        <v>65</v>
      </c>
      <c r="H39" s="73">
        <v>5334118.16</v>
      </c>
      <c r="I39" s="73">
        <v>4720083.8099999996</v>
      </c>
      <c r="J39" s="73">
        <f t="shared" si="10"/>
        <v>614034.35000000056</v>
      </c>
      <c r="K39" s="99">
        <f t="shared" si="11"/>
        <v>0.13008971338583089</v>
      </c>
      <c r="L39" s="73">
        <v>9150000</v>
      </c>
      <c r="M39" s="100">
        <f t="shared" si="12"/>
        <v>0.5829637333333334</v>
      </c>
    </row>
    <row r="40" spans="1:13" ht="9" x14ac:dyDescent="0.15">
      <c r="A40" s="69" t="s">
        <v>48</v>
      </c>
      <c r="B40" s="73">
        <v>1457.68</v>
      </c>
      <c r="C40" s="73" t="s">
        <v>108</v>
      </c>
      <c r="D40" s="73" t="s">
        <v>108</v>
      </c>
      <c r="E40" s="81">
        <v>1457.68</v>
      </c>
      <c r="G40" s="69" t="s">
        <v>48</v>
      </c>
      <c r="H40" s="73">
        <v>1457.68</v>
      </c>
      <c r="I40" s="73">
        <v>189.26</v>
      </c>
      <c r="J40" s="73">
        <f t="shared" si="10"/>
        <v>1268.42</v>
      </c>
      <c r="K40" s="99">
        <f t="shared" si="11"/>
        <v>6.7019972524569384</v>
      </c>
      <c r="L40" s="73">
        <v>3700000</v>
      </c>
      <c r="M40" s="100"/>
    </row>
    <row r="41" spans="1:13" ht="9" x14ac:dyDescent="0.15">
      <c r="A41" s="69" t="s">
        <v>66</v>
      </c>
      <c r="B41" s="73">
        <v>804322.24</v>
      </c>
      <c r="C41" s="73">
        <v>6287.61</v>
      </c>
      <c r="D41" s="73" t="s">
        <v>108</v>
      </c>
      <c r="E41" s="81">
        <v>798034.63</v>
      </c>
      <c r="G41" s="69" t="s">
        <v>66</v>
      </c>
      <c r="H41" s="73">
        <v>2476396.27</v>
      </c>
      <c r="I41" s="73">
        <v>617497.86</v>
      </c>
      <c r="J41" s="73">
        <f t="shared" si="10"/>
        <v>1858898.4100000001</v>
      </c>
      <c r="K41" s="99">
        <f t="shared" si="11"/>
        <v>3.0103722302778508</v>
      </c>
      <c r="L41" s="73">
        <v>5916586</v>
      </c>
      <c r="M41" s="100">
        <f t="shared" si="12"/>
        <v>0.41855155490007245</v>
      </c>
    </row>
    <row r="42" spans="1:13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99"/>
      <c r="L42" s="73"/>
      <c r="M42" s="100"/>
    </row>
    <row r="43" spans="1:13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101"/>
      <c r="L43" s="84"/>
      <c r="M43" s="102"/>
    </row>
    <row r="44" spans="1:13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99"/>
      <c r="L44" s="73"/>
      <c r="M44" s="100"/>
    </row>
    <row r="45" spans="1:13" s="11" customFormat="1" ht="9" x14ac:dyDescent="0.15">
      <c r="A45" s="72" t="s">
        <v>35</v>
      </c>
      <c r="B45" s="67">
        <v>68473287.909999996</v>
      </c>
      <c r="C45" s="67">
        <v>16673128.210000001</v>
      </c>
      <c r="D45" s="67">
        <v>1015419.55</v>
      </c>
      <c r="E45" s="88">
        <v>52815579.25</v>
      </c>
      <c r="G45" s="72" t="s">
        <v>35</v>
      </c>
      <c r="H45" s="67">
        <v>419030083.73000002</v>
      </c>
      <c r="I45" s="67">
        <v>480359057.92000002</v>
      </c>
      <c r="J45" s="67">
        <f>+H45-I45</f>
        <v>-61328974.189999998</v>
      </c>
      <c r="K45" s="103">
        <f t="shared" ref="K45" si="13">IF(ISERROR((H45-I45)/ABS(I45)),"",(H45-I45)/ABS(I45))</f>
        <v>-0.12767319191514828</v>
      </c>
      <c r="L45" s="67">
        <v>1179066586</v>
      </c>
      <c r="M45" s="104">
        <f t="shared" ref="M45" si="14">H45/L45</f>
        <v>0.35539136525916276</v>
      </c>
    </row>
    <row r="46" spans="1:13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101"/>
      <c r="L46" s="84"/>
      <c r="M46" s="102"/>
    </row>
    <row r="47" spans="1:13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99"/>
      <c r="L47" s="73"/>
      <c r="M47" s="100"/>
    </row>
    <row r="48" spans="1:13" ht="9" x14ac:dyDescent="0.15">
      <c r="A48" s="69" t="s">
        <v>82</v>
      </c>
      <c r="B48" s="73">
        <v>103841117.09</v>
      </c>
      <c r="C48" s="73">
        <v>35400850.899999999</v>
      </c>
      <c r="D48" s="73">
        <v>481343.18</v>
      </c>
      <c r="E48" s="81">
        <v>68921609.370000005</v>
      </c>
      <c r="G48" s="69" t="s">
        <v>82</v>
      </c>
      <c r="H48" s="73">
        <v>255698085.56</v>
      </c>
      <c r="I48" s="73">
        <v>359437989.33999997</v>
      </c>
      <c r="J48" s="73">
        <f t="shared" ref="J48:J65" si="15">+H48-I48</f>
        <v>-103739903.77999997</v>
      </c>
      <c r="K48" s="99">
        <f t="shared" ref="K48:K51" si="16">IF(ISERROR((H48-I48)/ABS(I48)),"",(H48-I48)/ABS(I48))</f>
        <v>-0.28861697109559059</v>
      </c>
      <c r="L48" s="73">
        <v>667195600</v>
      </c>
      <c r="M48" s="100">
        <f t="shared" ref="M48:M51" si="17">H48/L48</f>
        <v>0.38324306329358288</v>
      </c>
    </row>
    <row r="49" spans="1:13" ht="9" x14ac:dyDescent="0.15">
      <c r="A49" s="69" t="s">
        <v>67</v>
      </c>
      <c r="B49" s="73">
        <v>2093705.22</v>
      </c>
      <c r="C49" s="73" t="s">
        <v>108</v>
      </c>
      <c r="D49" s="73">
        <v>643.5</v>
      </c>
      <c r="E49" s="81">
        <v>2094348.72</v>
      </c>
      <c r="G49" s="69" t="s">
        <v>67</v>
      </c>
      <c r="H49" s="73">
        <v>11893540.380000001</v>
      </c>
      <c r="I49" s="73">
        <v>13421855.02</v>
      </c>
      <c r="J49" s="73">
        <f t="shared" si="15"/>
        <v>-1528314.6399999987</v>
      </c>
      <c r="K49" s="99">
        <f t="shared" si="16"/>
        <v>-0.11386761648987018</v>
      </c>
      <c r="L49" s="73">
        <v>23500000</v>
      </c>
      <c r="M49" s="100">
        <f t="shared" si="17"/>
        <v>0.50610810127659578</v>
      </c>
    </row>
    <row r="50" spans="1:13" ht="9" x14ac:dyDescent="0.15">
      <c r="A50" s="69" t="s">
        <v>49</v>
      </c>
      <c r="B50" s="73">
        <v>433620.79</v>
      </c>
      <c r="C50" s="73" t="s">
        <v>108</v>
      </c>
      <c r="D50" s="73">
        <v>1.29</v>
      </c>
      <c r="E50" s="81">
        <v>433622.08</v>
      </c>
      <c r="G50" s="69" t="s">
        <v>49</v>
      </c>
      <c r="H50" s="73">
        <v>3646520.48</v>
      </c>
      <c r="I50" s="73">
        <v>3757393.25</v>
      </c>
      <c r="J50" s="73">
        <f t="shared" si="15"/>
        <v>-110872.77000000002</v>
      </c>
      <c r="K50" s="99">
        <f t="shared" si="16"/>
        <v>-2.9507896199047045E-2</v>
      </c>
      <c r="L50" s="73">
        <v>6500000</v>
      </c>
      <c r="M50" s="100">
        <f t="shared" si="17"/>
        <v>0.5610031507692308</v>
      </c>
    </row>
    <row r="51" spans="1:13" ht="9" x14ac:dyDescent="0.15">
      <c r="A51" s="69" t="s">
        <v>68</v>
      </c>
      <c r="B51" s="73">
        <v>327783.64</v>
      </c>
      <c r="C51" s="73" t="s">
        <v>108</v>
      </c>
      <c r="D51" s="73" t="s">
        <v>108</v>
      </c>
      <c r="E51" s="81">
        <v>327783.64</v>
      </c>
      <c r="G51" s="69" t="s">
        <v>68</v>
      </c>
      <c r="H51" s="73">
        <v>1319444.27</v>
      </c>
      <c r="I51" s="73">
        <v>2758654.91</v>
      </c>
      <c r="J51" s="73">
        <f t="shared" si="15"/>
        <v>-1439210.6400000001</v>
      </c>
      <c r="K51" s="99">
        <f t="shared" si="16"/>
        <v>-0.52170738528509897</v>
      </c>
      <c r="L51" s="73">
        <v>4250000</v>
      </c>
      <c r="M51" s="100">
        <f t="shared" si="17"/>
        <v>0.31045747529411766</v>
      </c>
    </row>
    <row r="52" spans="1:13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99"/>
      <c r="L52" s="73"/>
      <c r="M52" s="100"/>
    </row>
    <row r="53" spans="1:13" ht="9" x14ac:dyDescent="0.15">
      <c r="A53" s="69" t="s">
        <v>50</v>
      </c>
      <c r="B53" s="73" t="s">
        <v>108</v>
      </c>
      <c r="C53" s="73">
        <v>141372.96</v>
      </c>
      <c r="D53" s="73" t="s">
        <v>108</v>
      </c>
      <c r="E53" s="81">
        <v>-141372.96</v>
      </c>
      <c r="G53" s="69" t="s">
        <v>50</v>
      </c>
      <c r="H53" s="73">
        <v>269258.46000000002</v>
      </c>
      <c r="I53" s="73">
        <v>584784.94999999995</v>
      </c>
      <c r="J53" s="73">
        <f t="shared" si="15"/>
        <v>-315526.48999999993</v>
      </c>
      <c r="K53" s="99">
        <f t="shared" ref="K53:K65" si="18">IF(ISERROR((H53-I53)/ABS(I53)),"",(H53-I53)/ABS(I53))</f>
        <v>-0.53955986726402583</v>
      </c>
      <c r="L53" s="73">
        <v>1079210</v>
      </c>
      <c r="M53" s="100">
        <f t="shared" ref="M53:M64" si="19">H53/L53</f>
        <v>0.24949589051250454</v>
      </c>
    </row>
    <row r="54" spans="1:13" ht="9" x14ac:dyDescent="0.15">
      <c r="A54" s="69" t="s">
        <v>51</v>
      </c>
      <c r="B54" s="73">
        <v>2964.17</v>
      </c>
      <c r="C54" s="73" t="s">
        <v>108</v>
      </c>
      <c r="D54" s="73" t="s">
        <v>108</v>
      </c>
      <c r="E54" s="81">
        <v>2964.17</v>
      </c>
      <c r="G54" s="69" t="s">
        <v>51</v>
      </c>
      <c r="H54" s="73">
        <v>16144.88</v>
      </c>
      <c r="I54" s="73">
        <v>19662</v>
      </c>
      <c r="J54" s="73">
        <f t="shared" si="15"/>
        <v>-3517.1200000000008</v>
      </c>
      <c r="K54" s="99">
        <f t="shared" si="18"/>
        <v>-0.17887905604719767</v>
      </c>
      <c r="L54" s="73">
        <v>16086</v>
      </c>
      <c r="M54" s="100">
        <f t="shared" si="19"/>
        <v>1.0036603257490986</v>
      </c>
    </row>
    <row r="55" spans="1:13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99"/>
      <c r="L55" s="73"/>
      <c r="M55" s="100"/>
    </row>
    <row r="56" spans="1:13" ht="9" x14ac:dyDescent="0.15">
      <c r="A56" s="69" t="s">
        <v>93</v>
      </c>
      <c r="B56" s="73">
        <v>40412990.880000003</v>
      </c>
      <c r="C56" s="73">
        <v>718294.17</v>
      </c>
      <c r="D56" s="73" t="s">
        <v>108</v>
      </c>
      <c r="E56" s="81">
        <v>39694696.710000001</v>
      </c>
      <c r="G56" s="69" t="s">
        <v>93</v>
      </c>
      <c r="H56" s="73">
        <v>103088388.86</v>
      </c>
      <c r="I56" s="73">
        <v>128674902.3</v>
      </c>
      <c r="J56" s="73">
        <f t="shared" si="15"/>
        <v>-25586513.439999998</v>
      </c>
      <c r="K56" s="99">
        <f t="shared" ref="K56:K57" si="20">IF(ISERROR((H56-I56)/ABS(I56)),"",(H56-I56)/ABS(I56))</f>
        <v>-0.19884618509634569</v>
      </c>
      <c r="L56" s="73">
        <v>244284288</v>
      </c>
      <c r="M56" s="100">
        <f t="shared" ref="M56" si="21">H56/L56</f>
        <v>0.42200171654101631</v>
      </c>
    </row>
    <row r="57" spans="1:13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-17266.82</v>
      </c>
      <c r="I57" s="73">
        <v>-496350.02</v>
      </c>
      <c r="J57" s="73">
        <f t="shared" si="15"/>
        <v>479083.2</v>
      </c>
      <c r="K57" s="99">
        <f t="shared" si="20"/>
        <v>0.96521241199909691</v>
      </c>
      <c r="L57" s="73">
        <v>-325400</v>
      </c>
      <c r="M57" s="100"/>
    </row>
    <row r="58" spans="1:13" ht="9" x14ac:dyDescent="0.15">
      <c r="A58" s="69" t="s">
        <v>52</v>
      </c>
      <c r="B58" s="73">
        <v>6000467.1100000003</v>
      </c>
      <c r="C58" s="73" t="s">
        <v>108</v>
      </c>
      <c r="D58" s="73" t="s">
        <v>108</v>
      </c>
      <c r="E58" s="81">
        <v>6000467.1100000003</v>
      </c>
      <c r="G58" s="69" t="s">
        <v>52</v>
      </c>
      <c r="H58" s="73">
        <v>27894175.989999998</v>
      </c>
      <c r="I58" s="73">
        <v>28869872.670000002</v>
      </c>
      <c r="J58" s="73">
        <f t="shared" si="15"/>
        <v>-975696.68000000343</v>
      </c>
      <c r="K58" s="99">
        <f t="shared" si="18"/>
        <v>-3.3796362427808493E-2</v>
      </c>
      <c r="L58" s="73">
        <v>60075348</v>
      </c>
      <c r="M58" s="100">
        <f t="shared" si="19"/>
        <v>0.46431984031120382</v>
      </c>
    </row>
    <row r="59" spans="1:13" ht="9" x14ac:dyDescent="0.15">
      <c r="A59" s="69" t="s">
        <v>5</v>
      </c>
      <c r="B59" s="73">
        <v>30080.59</v>
      </c>
      <c r="C59" s="73">
        <v>66630.84</v>
      </c>
      <c r="D59" s="73" t="s">
        <v>108</v>
      </c>
      <c r="E59" s="81">
        <v>-36550.25</v>
      </c>
      <c r="G59" s="69" t="s">
        <v>5</v>
      </c>
      <c r="H59" s="73">
        <v>121005.98</v>
      </c>
      <c r="I59" s="73">
        <v>256477.85</v>
      </c>
      <c r="J59" s="73">
        <f t="shared" si="15"/>
        <v>-135471.87</v>
      </c>
      <c r="K59" s="99">
        <f t="shared" si="18"/>
        <v>-0.52820105127986683</v>
      </c>
      <c r="L59" s="73">
        <v>476874</v>
      </c>
      <c r="M59" s="100">
        <f t="shared" si="19"/>
        <v>0.25374832765049049</v>
      </c>
    </row>
    <row r="60" spans="1:13" ht="9" x14ac:dyDescent="0.15">
      <c r="A60" s="69" t="s">
        <v>42</v>
      </c>
      <c r="B60" s="73">
        <v>653442.93000000005</v>
      </c>
      <c r="C60" s="73">
        <v>124280.95</v>
      </c>
      <c r="D60" s="73" t="s">
        <v>108</v>
      </c>
      <c r="E60" s="81">
        <v>529161.98</v>
      </c>
      <c r="G60" s="69" t="s">
        <v>42</v>
      </c>
      <c r="H60" s="73">
        <v>5162476.71</v>
      </c>
      <c r="I60" s="73">
        <v>6049212.8799999999</v>
      </c>
      <c r="J60" s="73">
        <f t="shared" si="15"/>
        <v>-886736.16999999993</v>
      </c>
      <c r="K60" s="99">
        <f t="shared" si="18"/>
        <v>-0.14658703331994491</v>
      </c>
      <c r="L60" s="73">
        <v>11133886</v>
      </c>
      <c r="M60" s="100">
        <f t="shared" si="19"/>
        <v>0.46367249583838022</v>
      </c>
    </row>
    <row r="61" spans="1:13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99"/>
      <c r="L61" s="73"/>
      <c r="M61" s="100"/>
    </row>
    <row r="62" spans="1:13" ht="9" x14ac:dyDescent="0.15">
      <c r="A62" s="69" t="s">
        <v>71</v>
      </c>
      <c r="B62" s="73">
        <v>773190.19</v>
      </c>
      <c r="C62" s="73" t="s">
        <v>108</v>
      </c>
      <c r="D62" s="73" t="s">
        <v>108</v>
      </c>
      <c r="E62" s="81">
        <v>773190.19</v>
      </c>
      <c r="G62" s="69" t="s">
        <v>71</v>
      </c>
      <c r="H62" s="73">
        <v>6160377.2599999998</v>
      </c>
      <c r="I62" s="73">
        <v>5616228.6600000001</v>
      </c>
      <c r="J62" s="73">
        <f t="shared" si="15"/>
        <v>544148.59999999963</v>
      </c>
      <c r="K62" s="99">
        <f t="shared" si="18"/>
        <v>9.6888612081545769E-2</v>
      </c>
      <c r="L62" s="73">
        <v>12100000</v>
      </c>
      <c r="M62" s="100">
        <f t="shared" si="19"/>
        <v>0.5091220876033058</v>
      </c>
    </row>
    <row r="63" spans="1:13" ht="9" x14ac:dyDescent="0.15">
      <c r="A63" s="69" t="s">
        <v>72</v>
      </c>
      <c r="B63" s="73">
        <v>199295.71</v>
      </c>
      <c r="C63" s="73" t="s">
        <v>108</v>
      </c>
      <c r="D63" s="73" t="s">
        <v>108</v>
      </c>
      <c r="E63" s="81">
        <v>199295.71</v>
      </c>
      <c r="G63" s="69" t="s">
        <v>72</v>
      </c>
      <c r="H63" s="73">
        <v>798671.72</v>
      </c>
      <c r="I63" s="73">
        <v>738010.76</v>
      </c>
      <c r="J63" s="73">
        <f t="shared" si="15"/>
        <v>60660.959999999963</v>
      </c>
      <c r="K63" s="99">
        <f t="shared" si="18"/>
        <v>8.2195224362311414E-2</v>
      </c>
      <c r="L63" s="73">
        <v>1100000</v>
      </c>
      <c r="M63" s="100">
        <f t="shared" si="19"/>
        <v>0.72606519999999997</v>
      </c>
    </row>
    <row r="64" spans="1:13" ht="9" x14ac:dyDescent="0.15">
      <c r="A64" s="69" t="s">
        <v>73</v>
      </c>
      <c r="B64" s="73">
        <v>296.99</v>
      </c>
      <c r="C64" s="73" t="s">
        <v>108</v>
      </c>
      <c r="D64" s="73" t="s">
        <v>108</v>
      </c>
      <c r="E64" s="81">
        <v>296.99</v>
      </c>
      <c r="G64" s="69" t="s">
        <v>73</v>
      </c>
      <c r="H64" s="73">
        <v>140470.69</v>
      </c>
      <c r="I64" s="73">
        <v>125064.01</v>
      </c>
      <c r="J64" s="73">
        <f t="shared" si="15"/>
        <v>15406.680000000008</v>
      </c>
      <c r="K64" s="99">
        <f t="shared" si="18"/>
        <v>0.12319035668215027</v>
      </c>
      <c r="L64" s="73">
        <v>220000</v>
      </c>
      <c r="M64" s="100">
        <f t="shared" si="19"/>
        <v>0.63850313636363643</v>
      </c>
    </row>
    <row r="65" spans="1:13" ht="9" x14ac:dyDescent="0.15">
      <c r="A65" s="69" t="s">
        <v>53</v>
      </c>
      <c r="B65" s="73" t="s">
        <v>108</v>
      </c>
      <c r="C65" s="73">
        <v>8957.5499999999993</v>
      </c>
      <c r="D65" s="73" t="s">
        <v>108</v>
      </c>
      <c r="E65" s="81">
        <v>-8957.5499999999993</v>
      </c>
      <c r="G65" s="69" t="s">
        <v>53</v>
      </c>
      <c r="H65" s="73">
        <v>-11901.03</v>
      </c>
      <c r="I65" s="73">
        <v>-327461.15000000002</v>
      </c>
      <c r="J65" s="73">
        <f t="shared" si="15"/>
        <v>315560.12</v>
      </c>
      <c r="K65" s="99">
        <f t="shared" si="18"/>
        <v>0.96365666583654264</v>
      </c>
      <c r="L65" s="73">
        <v>-488100</v>
      </c>
      <c r="M65" s="100"/>
    </row>
    <row r="66" spans="1:13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101"/>
      <c r="L66" s="84"/>
      <c r="M66" s="102"/>
    </row>
    <row r="67" spans="1:13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99"/>
      <c r="L67" s="73"/>
      <c r="M67" s="100"/>
    </row>
    <row r="68" spans="1:13" s="11" customFormat="1" ht="9" x14ac:dyDescent="0.15">
      <c r="A68" s="72" t="s">
        <v>9</v>
      </c>
      <c r="B68" s="67">
        <v>154768955.31</v>
      </c>
      <c r="C68" s="67">
        <v>36460387.369999997</v>
      </c>
      <c r="D68" s="67">
        <v>481987.97</v>
      </c>
      <c r="E68" s="88">
        <v>118790555.91</v>
      </c>
      <c r="G68" s="72" t="s">
        <v>9</v>
      </c>
      <c r="H68" s="67">
        <v>416179393.38999999</v>
      </c>
      <c r="I68" s="67">
        <v>549486297.42999995</v>
      </c>
      <c r="J68" s="67">
        <f>+H68-I68</f>
        <v>-133306904.03999996</v>
      </c>
      <c r="K68" s="103">
        <f t="shared" ref="K68" si="22">IF(ISERROR((H68-I68)/ABS(I68)),"",(H68-I68)/ABS(I68))</f>
        <v>-0.24260278129498247</v>
      </c>
      <c r="L68" s="67">
        <v>1031117792</v>
      </c>
      <c r="M68" s="104">
        <f t="shared" ref="M68" si="23">H68/L68</f>
        <v>0.4036196413435566</v>
      </c>
    </row>
    <row r="69" spans="1:13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101"/>
      <c r="L69" s="84"/>
      <c r="M69" s="102"/>
    </row>
    <row r="70" spans="1:13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99"/>
      <c r="L70" s="73"/>
      <c r="M70" s="100"/>
    </row>
    <row r="71" spans="1:13" ht="9" x14ac:dyDescent="0.15">
      <c r="A71" s="69" t="s">
        <v>6</v>
      </c>
      <c r="B71" s="73">
        <v>25267.64</v>
      </c>
      <c r="C71" s="73" t="s">
        <v>108</v>
      </c>
      <c r="D71" s="73" t="s">
        <v>108</v>
      </c>
      <c r="E71" s="81">
        <v>25267.64</v>
      </c>
      <c r="G71" s="69" t="s">
        <v>6</v>
      </c>
      <c r="H71" s="73">
        <v>182276.55</v>
      </c>
      <c r="I71" s="73">
        <v>292949.14</v>
      </c>
      <c r="J71" s="73">
        <f t="shared" ref="J71:J73" si="24">+H71-I71</f>
        <v>-110672.59000000003</v>
      </c>
      <c r="K71" s="99">
        <f t="shared" ref="K71:K73" si="25">IF(ISERROR((H71-I71)/ABS(I71)),"",(H71-I71)/ABS(I71))</f>
        <v>-0.37778772793120341</v>
      </c>
      <c r="L71" s="73">
        <v>600000</v>
      </c>
      <c r="M71" s="100">
        <f t="shared" ref="M71:M73" si="26">H71/L71</f>
        <v>0.30379424999999999</v>
      </c>
    </row>
    <row r="72" spans="1:13" ht="9" x14ac:dyDescent="0.15">
      <c r="A72" s="69" t="s">
        <v>74</v>
      </c>
      <c r="B72" s="73">
        <v>660795.07999999996</v>
      </c>
      <c r="C72" s="73" t="s">
        <v>108</v>
      </c>
      <c r="D72" s="73" t="s">
        <v>108</v>
      </c>
      <c r="E72" s="81">
        <v>660795.07999999996</v>
      </c>
      <c r="G72" s="69" t="s">
        <v>74</v>
      </c>
      <c r="H72" s="73">
        <v>1364953.87</v>
      </c>
      <c r="I72" s="73">
        <v>2702410.68</v>
      </c>
      <c r="J72" s="73">
        <f t="shared" si="24"/>
        <v>-1337456.81</v>
      </c>
      <c r="K72" s="99">
        <f t="shared" si="25"/>
        <v>-0.49491249420313865</v>
      </c>
      <c r="L72" s="73">
        <v>5600000</v>
      </c>
      <c r="M72" s="100">
        <f t="shared" si="26"/>
        <v>0.24374176250000001</v>
      </c>
    </row>
    <row r="73" spans="1:13" ht="9" x14ac:dyDescent="0.15">
      <c r="A73" s="69" t="s">
        <v>54</v>
      </c>
      <c r="B73" s="73">
        <v>9924.26</v>
      </c>
      <c r="C73" s="73" t="s">
        <v>108</v>
      </c>
      <c r="D73" s="73" t="s">
        <v>108</v>
      </c>
      <c r="E73" s="81">
        <v>9924.26</v>
      </c>
      <c r="G73" s="69" t="s">
        <v>54</v>
      </c>
      <c r="H73" s="73">
        <v>312879.56</v>
      </c>
      <c r="I73" s="73">
        <v>363404.61</v>
      </c>
      <c r="J73" s="73">
        <f t="shared" si="24"/>
        <v>-50525.049999999988</v>
      </c>
      <c r="K73" s="99">
        <f t="shared" si="25"/>
        <v>-0.13903249603795612</v>
      </c>
      <c r="L73" s="73">
        <v>650000</v>
      </c>
      <c r="M73" s="100">
        <f t="shared" si="26"/>
        <v>0.48135316923076921</v>
      </c>
    </row>
    <row r="74" spans="1:13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101"/>
      <c r="L74" s="84"/>
      <c r="M74" s="102"/>
    </row>
    <row r="75" spans="1:13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99"/>
      <c r="L75" s="73"/>
      <c r="M75" s="100"/>
    </row>
    <row r="76" spans="1:13" s="11" customFormat="1" ht="9" x14ac:dyDescent="0.15">
      <c r="A76" s="72" t="s">
        <v>75</v>
      </c>
      <c r="B76" s="67">
        <v>695986.98</v>
      </c>
      <c r="C76" s="67" t="s">
        <v>108</v>
      </c>
      <c r="D76" s="67" t="s">
        <v>108</v>
      </c>
      <c r="E76" s="88">
        <v>695986.98</v>
      </c>
      <c r="G76" s="72" t="s">
        <v>75</v>
      </c>
      <c r="H76" s="67">
        <v>1860109.98</v>
      </c>
      <c r="I76" s="67">
        <v>3358764.43</v>
      </c>
      <c r="J76" s="67">
        <f>+H76-I76</f>
        <v>-1498654.4500000002</v>
      </c>
      <c r="K76" s="103">
        <f t="shared" ref="K76" si="27">IF(ISERROR((H76-I76)/ABS(I76)),"",(H76-I76)/ABS(I76))</f>
        <v>-0.44619218800051424</v>
      </c>
      <c r="L76" s="67">
        <v>6850000</v>
      </c>
      <c r="M76" s="104">
        <f t="shared" ref="M76" si="28">H76/L76</f>
        <v>0.27154890218978101</v>
      </c>
    </row>
    <row r="77" spans="1:13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101"/>
      <c r="L77" s="84"/>
      <c r="M77" s="102"/>
    </row>
    <row r="78" spans="1:13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99"/>
      <c r="L78" s="73"/>
      <c r="M78" s="100"/>
    </row>
    <row r="79" spans="1:13" ht="9" x14ac:dyDescent="0.15">
      <c r="A79" s="69" t="s">
        <v>7</v>
      </c>
      <c r="B79" s="73">
        <v>88787.85</v>
      </c>
      <c r="C79" s="73" t="s">
        <v>108</v>
      </c>
      <c r="D79" s="73" t="s">
        <v>108</v>
      </c>
      <c r="E79" s="81">
        <v>88787.85</v>
      </c>
      <c r="G79" s="69" t="s">
        <v>7</v>
      </c>
      <c r="H79" s="73">
        <v>504271.11</v>
      </c>
      <c r="I79" s="73">
        <v>830035.4</v>
      </c>
      <c r="J79" s="73">
        <f t="shared" ref="J79:J81" si="29">+H79-I79</f>
        <v>-325764.29000000004</v>
      </c>
      <c r="K79" s="99">
        <f t="shared" ref="K79:K81" si="30">IF(ISERROR((H79-I79)/ABS(I79)),"",(H79-I79)/ABS(I79))</f>
        <v>-0.39247035728837593</v>
      </c>
      <c r="L79" s="73">
        <v>1450000</v>
      </c>
      <c r="M79" s="100">
        <f t="shared" ref="M79:M81" si="31">H79/L79</f>
        <v>0.34777317931034479</v>
      </c>
    </row>
    <row r="80" spans="1:13" ht="9" x14ac:dyDescent="0.15">
      <c r="A80" s="69" t="s">
        <v>55</v>
      </c>
      <c r="B80" s="73">
        <v>118649.77</v>
      </c>
      <c r="C80" s="73" t="s">
        <v>108</v>
      </c>
      <c r="D80" s="73">
        <v>882.82</v>
      </c>
      <c r="E80" s="81">
        <v>119532.59</v>
      </c>
      <c r="G80" s="69" t="s">
        <v>55</v>
      </c>
      <c r="H80" s="73">
        <v>638757.77</v>
      </c>
      <c r="I80" s="73">
        <v>908439.03</v>
      </c>
      <c r="J80" s="73">
        <f t="shared" si="29"/>
        <v>-269681.26</v>
      </c>
      <c r="K80" s="99">
        <f t="shared" si="30"/>
        <v>-0.29686225612741451</v>
      </c>
      <c r="L80" s="73">
        <v>1450000</v>
      </c>
      <c r="M80" s="100">
        <f t="shared" si="31"/>
        <v>0.44052259999999999</v>
      </c>
    </row>
    <row r="81" spans="1:13" ht="9" x14ac:dyDescent="0.15">
      <c r="A81" s="69" t="s">
        <v>56</v>
      </c>
      <c r="B81" s="73">
        <v>11923.3</v>
      </c>
      <c r="C81" s="73">
        <v>150.82</v>
      </c>
      <c r="D81" s="73">
        <v>56377.35</v>
      </c>
      <c r="E81" s="81">
        <v>68149.83</v>
      </c>
      <c r="G81" s="69" t="s">
        <v>56</v>
      </c>
      <c r="H81" s="73">
        <v>288766.93</v>
      </c>
      <c r="I81" s="73">
        <v>405687.5</v>
      </c>
      <c r="J81" s="73">
        <f t="shared" si="29"/>
        <v>-116920.57</v>
      </c>
      <c r="K81" s="99">
        <f t="shared" si="30"/>
        <v>-0.28820353104298263</v>
      </c>
      <c r="L81" s="73">
        <v>550000</v>
      </c>
      <c r="M81" s="100">
        <f t="shared" si="31"/>
        <v>0.52503078181818186</v>
      </c>
    </row>
    <row r="82" spans="1:13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101"/>
      <c r="L82" s="84"/>
      <c r="M82" s="102"/>
    </row>
    <row r="83" spans="1:13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99"/>
      <c r="L83" s="73"/>
      <c r="M83" s="100"/>
    </row>
    <row r="84" spans="1:13" s="11" customFormat="1" ht="9" x14ac:dyDescent="0.15">
      <c r="A84" s="72" t="s">
        <v>76</v>
      </c>
      <c r="B84" s="67">
        <v>915347.9</v>
      </c>
      <c r="C84" s="67">
        <v>150.82</v>
      </c>
      <c r="D84" s="67">
        <v>57260.17</v>
      </c>
      <c r="E84" s="88">
        <v>972457.25</v>
      </c>
      <c r="G84" s="72" t="s">
        <v>76</v>
      </c>
      <c r="H84" s="67">
        <v>3291905.79</v>
      </c>
      <c r="I84" s="67">
        <v>5502926.3600000003</v>
      </c>
      <c r="J84" s="67">
        <f>+H84-I84</f>
        <v>-2211020.5700000003</v>
      </c>
      <c r="K84" s="103">
        <f t="shared" ref="K84" si="32">IF(ISERROR((H84-I84)/ABS(I84)),"",(H84-I84)/ABS(I84))</f>
        <v>-0.40178996144153384</v>
      </c>
      <c r="L84" s="67">
        <v>10300000</v>
      </c>
      <c r="M84" s="104">
        <f t="shared" ref="M84" si="33">H84/L84</f>
        <v>0.31960250388349515</v>
      </c>
    </row>
    <row r="85" spans="1:13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101" t="str">
        <f>IF(ISERROR((H85-I85)/ABS(I85)),"",(H85-I85)/ABS(I85))</f>
        <v/>
      </c>
      <c r="L85" s="84"/>
      <c r="M85" s="102"/>
    </row>
    <row r="86" spans="1:13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101" t="str">
        <f>IF(ISERROR((H86-I86)/ABS(I86)),"",(H86-I86)/ABS(I86))</f>
        <v/>
      </c>
      <c r="L86" s="84"/>
      <c r="M86" s="102"/>
    </row>
    <row r="87" spans="1:13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99" t="str">
        <f>IF(ISERROR((H87-I87)/ABS(I87)),"",(H87-I87)/ABS(I87))</f>
        <v/>
      </c>
      <c r="L87" s="73"/>
      <c r="M87" s="100"/>
    </row>
    <row r="88" spans="1:13" s="11" customFormat="1" ht="9" x14ac:dyDescent="0.15">
      <c r="A88" s="72" t="s">
        <v>77</v>
      </c>
      <c r="B88" s="67">
        <v>224157591.12</v>
      </c>
      <c r="C88" s="67">
        <v>53133666.399999999</v>
      </c>
      <c r="D88" s="67">
        <v>1554667.69</v>
      </c>
      <c r="E88" s="88">
        <v>172578592.41</v>
      </c>
      <c r="G88" s="72" t="s">
        <v>77</v>
      </c>
      <c r="H88" s="67">
        <v>838501382.90999997</v>
      </c>
      <c r="I88" s="67">
        <v>1035348281.71</v>
      </c>
      <c r="J88" s="67">
        <f>+H88-I88</f>
        <v>-196846898.80000007</v>
      </c>
      <c r="K88" s="103">
        <f t="shared" ref="K88" si="34">IF(ISERROR((H88-I88)/ABS(I88)),"",(H88-I88)/ABS(I88))</f>
        <v>-0.19012626212590431</v>
      </c>
      <c r="L88" s="67">
        <v>2220484378</v>
      </c>
      <c r="M88" s="104">
        <f t="shared" ref="M88" si="35">H88/L88</f>
        <v>0.37762093317010492</v>
      </c>
    </row>
    <row r="89" spans="1:13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101"/>
      <c r="L89" s="84"/>
      <c r="M89" s="102"/>
    </row>
    <row r="90" spans="1:13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99"/>
      <c r="L90" s="73"/>
      <c r="M90" s="100"/>
    </row>
    <row r="91" spans="1:13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99"/>
      <c r="L91" s="73"/>
      <c r="M91" s="100"/>
    </row>
    <row r="92" spans="1:13" ht="9" x14ac:dyDescent="0.15">
      <c r="A92" s="69" t="s">
        <v>59</v>
      </c>
      <c r="B92" s="73">
        <v>38653579.049999997</v>
      </c>
      <c r="C92" s="73" t="s">
        <v>108</v>
      </c>
      <c r="D92" s="73" t="s">
        <v>108</v>
      </c>
      <c r="E92" s="81">
        <v>38653579.049999997</v>
      </c>
      <c r="G92" s="69" t="s">
        <v>59</v>
      </c>
      <c r="H92" s="73">
        <v>83959406.319999993</v>
      </c>
      <c r="I92" s="73">
        <v>99867547.810000002</v>
      </c>
      <c r="J92" s="73">
        <f t="shared" ref="J92:J93" si="36">+H92-I92</f>
        <v>-15908141.49000001</v>
      </c>
      <c r="K92" s="99">
        <f t="shared" ref="K92:K93" si="37">IF(ISERROR((H92-I92)/ABS(I92)),"",(H92-I92)/ABS(I92))</f>
        <v>-0.15929240117385846</v>
      </c>
      <c r="L92" s="73">
        <v>203375000</v>
      </c>
      <c r="M92" s="100">
        <f t="shared" ref="M92:M93" si="38">H92/L92</f>
        <v>0.41283051663183773</v>
      </c>
    </row>
    <row r="93" spans="1:13" ht="9" x14ac:dyDescent="0.15">
      <c r="A93" s="69" t="s">
        <v>58</v>
      </c>
      <c r="B93" s="73">
        <v>17489244.940000001</v>
      </c>
      <c r="C93" s="73" t="s">
        <v>108</v>
      </c>
      <c r="D93" s="73" t="s">
        <v>108</v>
      </c>
      <c r="E93" s="81">
        <v>17489244.940000001</v>
      </c>
      <c r="G93" s="69" t="s">
        <v>58</v>
      </c>
      <c r="H93" s="73">
        <v>42613037.960000001</v>
      </c>
      <c r="I93" s="73">
        <v>51009004.950000003</v>
      </c>
      <c r="J93" s="73">
        <f t="shared" si="36"/>
        <v>-8395966.9900000021</v>
      </c>
      <c r="K93" s="99">
        <f t="shared" si="37"/>
        <v>-0.16459774108963485</v>
      </c>
      <c r="L93" s="73">
        <v>114703500</v>
      </c>
      <c r="M93" s="100">
        <f t="shared" si="38"/>
        <v>0.37150599554503566</v>
      </c>
    </row>
    <row r="94" spans="1:13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101"/>
      <c r="L94" s="84"/>
      <c r="M94" s="102"/>
    </row>
    <row r="95" spans="1:13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99"/>
      <c r="L95" s="73"/>
      <c r="M95" s="100"/>
    </row>
    <row r="96" spans="1:13" s="11" customFormat="1" ht="9" x14ac:dyDescent="0.15">
      <c r="A96" s="72" t="s">
        <v>43</v>
      </c>
      <c r="B96" s="67">
        <v>56142823.990000002</v>
      </c>
      <c r="C96" s="67" t="s">
        <v>108</v>
      </c>
      <c r="D96" s="67" t="s">
        <v>108</v>
      </c>
      <c r="E96" s="88">
        <v>56142823.990000002</v>
      </c>
      <c r="G96" s="72" t="s">
        <v>43</v>
      </c>
      <c r="H96" s="67">
        <v>126572444.28</v>
      </c>
      <c r="I96" s="67">
        <v>150876552.75999999</v>
      </c>
      <c r="J96" s="67">
        <f>+H96-I96</f>
        <v>-24304108.479999989</v>
      </c>
      <c r="K96" s="103">
        <f t="shared" ref="K96" si="39">IF(ISERROR((H96-I96)/ABS(I96)),"",(H96-I96)/ABS(I96))</f>
        <v>-0.16108605370021042</v>
      </c>
      <c r="L96" s="67">
        <v>318078500</v>
      </c>
      <c r="M96" s="104">
        <f t="shared" ref="M96" si="40">H96/L96</f>
        <v>0.39792832360565084</v>
      </c>
    </row>
    <row r="97" spans="1:13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101"/>
      <c r="L97" s="84"/>
      <c r="M97" s="102"/>
    </row>
    <row r="98" spans="1:13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99"/>
      <c r="L98" s="73"/>
      <c r="M98" s="100"/>
    </row>
    <row r="99" spans="1:13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99"/>
      <c r="L99" s="73"/>
      <c r="M99" s="100"/>
    </row>
    <row r="100" spans="1:13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99"/>
      <c r="L100" s="73"/>
      <c r="M100" s="100"/>
    </row>
    <row r="101" spans="1:13" ht="9" x14ac:dyDescent="0.15">
      <c r="A101" s="69" t="s">
        <v>41</v>
      </c>
      <c r="B101" s="73">
        <v>4623.6099999999997</v>
      </c>
      <c r="C101" s="73" t="s">
        <v>108</v>
      </c>
      <c r="D101" s="73" t="s">
        <v>108</v>
      </c>
      <c r="E101" s="81">
        <v>4623.6099999999997</v>
      </c>
      <c r="G101" s="69" t="s">
        <v>41</v>
      </c>
      <c r="H101" s="73">
        <v>13180.25</v>
      </c>
      <c r="I101" s="73">
        <v>19667.63</v>
      </c>
      <c r="J101" s="73">
        <f t="shared" ref="J101:J111" si="41">+H101-I101</f>
        <v>-6487.380000000001</v>
      </c>
      <c r="K101" s="99">
        <f t="shared" ref="K101:K102" si="42">IF(ISERROR((H101-I101)/ABS(I101)),"",(H101-I101)/ABS(I101))</f>
        <v>-0.32985062257119951</v>
      </c>
      <c r="L101" s="73">
        <v>61826</v>
      </c>
      <c r="M101" s="100">
        <f t="shared" ref="M101:M102" si="43">H101/L101</f>
        <v>0.21318296509559084</v>
      </c>
    </row>
    <row r="102" spans="1:13" ht="9" x14ac:dyDescent="0.15">
      <c r="A102" s="69" t="s">
        <v>84</v>
      </c>
      <c r="B102" s="73">
        <v>123719.95</v>
      </c>
      <c r="C102" s="73" t="s">
        <v>108</v>
      </c>
      <c r="D102" s="73" t="s">
        <v>108</v>
      </c>
      <c r="E102" s="81">
        <v>123719.95</v>
      </c>
      <c r="G102" s="69" t="s">
        <v>84</v>
      </c>
      <c r="H102" s="73">
        <v>6769509.6600000001</v>
      </c>
      <c r="I102" s="73">
        <v>8415913.9299999997</v>
      </c>
      <c r="J102" s="73">
        <f t="shared" si="41"/>
        <v>-1646404.2699999996</v>
      </c>
      <c r="K102" s="99">
        <f t="shared" si="42"/>
        <v>-0.19562988448956245</v>
      </c>
      <c r="L102" s="73">
        <v>11133561</v>
      </c>
      <c r="M102" s="100">
        <f t="shared" si="43"/>
        <v>0.60802735620705717</v>
      </c>
    </row>
    <row r="103" spans="1:13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>
        <f t="shared" si="41"/>
        <v>0</v>
      </c>
      <c r="K103" s="99"/>
      <c r="L103" s="73"/>
      <c r="M103" s="100"/>
    </row>
    <row r="104" spans="1:13" ht="9" x14ac:dyDescent="0.15">
      <c r="A104" s="69" t="s">
        <v>83</v>
      </c>
      <c r="B104" s="73">
        <v>358.42</v>
      </c>
      <c r="C104" s="73" t="s">
        <v>108</v>
      </c>
      <c r="D104" s="73" t="s">
        <v>108</v>
      </c>
      <c r="E104" s="81">
        <v>358.42</v>
      </c>
      <c r="G104" s="69" t="s">
        <v>41</v>
      </c>
      <c r="H104" s="73">
        <v>1698.85</v>
      </c>
      <c r="I104" s="73">
        <v>1049.97</v>
      </c>
      <c r="J104" s="73">
        <f t="shared" si="41"/>
        <v>648.87999999999988</v>
      </c>
      <c r="K104" s="99">
        <f t="shared" ref="K104:K106" si="44">IF(ISERROR((H104-I104)/ABS(I104)),"",(H104-I104)/ABS(I104))</f>
        <v>0.61799860948408036</v>
      </c>
      <c r="L104" s="73">
        <v>1627</v>
      </c>
      <c r="M104" s="100">
        <f t="shared" ref="M104:M106" si="45">H104/L104</f>
        <v>1.0441610325752919</v>
      </c>
    </row>
    <row r="105" spans="1:13" ht="9" x14ac:dyDescent="0.15">
      <c r="A105" s="70" t="s">
        <v>95</v>
      </c>
      <c r="B105" s="73" t="s">
        <v>108</v>
      </c>
      <c r="C105" s="73">
        <v>6364771.5499999998</v>
      </c>
      <c r="D105" s="73" t="s">
        <v>108</v>
      </c>
      <c r="E105" s="81">
        <v>-6364771.5499999998</v>
      </c>
      <c r="G105" s="71" t="s">
        <v>97</v>
      </c>
      <c r="H105" s="73">
        <v>-56914219.130000003</v>
      </c>
      <c r="I105" s="73">
        <v>-48297555.229999997</v>
      </c>
      <c r="J105" s="73">
        <f t="shared" si="41"/>
        <v>-8616663.900000006</v>
      </c>
      <c r="K105" s="99">
        <f t="shared" si="44"/>
        <v>-0.1784078688655398</v>
      </c>
      <c r="L105" s="73">
        <v>-68335627</v>
      </c>
      <c r="M105" s="100">
        <f t="shared" si="45"/>
        <v>0.83286305589908471</v>
      </c>
    </row>
    <row r="106" spans="1:13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52874.239999999998</v>
      </c>
      <c r="I106" s="73">
        <v>131419.94</v>
      </c>
      <c r="J106" s="73">
        <f t="shared" si="41"/>
        <v>-78545.700000000012</v>
      </c>
      <c r="K106" s="99">
        <f t="shared" si="44"/>
        <v>-0.59766957738681059</v>
      </c>
      <c r="L106" s="73">
        <v>325400</v>
      </c>
      <c r="M106" s="100">
        <f t="shared" si="45"/>
        <v>0.16248998156115549</v>
      </c>
    </row>
    <row r="107" spans="1:13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67"/>
      <c r="J107" s="73">
        <f t="shared" si="41"/>
        <v>0</v>
      </c>
      <c r="K107" s="99"/>
      <c r="L107" s="73"/>
      <c r="M107" s="100"/>
    </row>
    <row r="108" spans="1:13" ht="9" x14ac:dyDescent="0.15">
      <c r="A108" s="69" t="s">
        <v>84</v>
      </c>
      <c r="B108" s="73" t="s">
        <v>108</v>
      </c>
      <c r="C108" s="73">
        <v>701310.92</v>
      </c>
      <c r="D108" s="73" t="s">
        <v>108</v>
      </c>
      <c r="E108" s="81">
        <v>-701310.92</v>
      </c>
      <c r="G108" s="69" t="s">
        <v>84</v>
      </c>
      <c r="H108" s="73">
        <v>24698.17</v>
      </c>
      <c r="I108" s="73">
        <v>3232768.16</v>
      </c>
      <c r="J108" s="73">
        <f t="shared" si="41"/>
        <v>-3208069.99</v>
      </c>
      <c r="K108" s="99">
        <f t="shared" ref="K108:K111" si="46">IF(ISERROR((H108-I108)/ABS(I108)),"",(H108-I108)/ABS(I108))</f>
        <v>-0.99236005529081928</v>
      </c>
      <c r="L108" s="73">
        <v>4929810</v>
      </c>
      <c r="M108" s="100">
        <f t="shared" ref="M108" si="47">H108/L108</f>
        <v>5.0099638728470265E-3</v>
      </c>
    </row>
    <row r="109" spans="1:13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>
        <f t="shared" si="41"/>
        <v>0</v>
      </c>
      <c r="K109" s="99"/>
      <c r="L109" s="73"/>
      <c r="M109" s="100"/>
    </row>
    <row r="110" spans="1:13" ht="9" x14ac:dyDescent="0.15">
      <c r="A110" s="69" t="s">
        <v>83</v>
      </c>
      <c r="B110" s="73">
        <v>6229.76</v>
      </c>
      <c r="C110" s="73" t="s">
        <v>108</v>
      </c>
      <c r="D110" s="73" t="s">
        <v>108</v>
      </c>
      <c r="E110" s="81">
        <v>6229.76</v>
      </c>
      <c r="G110" s="69" t="s">
        <v>83</v>
      </c>
      <c r="H110" s="73">
        <v>11961.3</v>
      </c>
      <c r="I110" s="73">
        <v>25615.93</v>
      </c>
      <c r="J110" s="73">
        <f t="shared" si="41"/>
        <v>-13654.630000000001</v>
      </c>
      <c r="K110" s="99">
        <f t="shared" si="46"/>
        <v>-0.53305228426217599</v>
      </c>
      <c r="L110" s="73">
        <v>39048</v>
      </c>
      <c r="M110" s="100">
        <f t="shared" ref="M110:M111" si="48">H110/L110</f>
        <v>0.30632298709280881</v>
      </c>
    </row>
    <row r="111" spans="1:13" ht="9" x14ac:dyDescent="0.15">
      <c r="A111" s="69" t="s">
        <v>84</v>
      </c>
      <c r="B111" s="73">
        <v>131769.85</v>
      </c>
      <c r="C111" s="73" t="s">
        <v>108</v>
      </c>
      <c r="D111" s="73" t="s">
        <v>108</v>
      </c>
      <c r="E111" s="81">
        <v>131769.85</v>
      </c>
      <c r="G111" s="69" t="s">
        <v>84</v>
      </c>
      <c r="H111" s="73">
        <v>2580130.89</v>
      </c>
      <c r="I111" s="73">
        <v>2240904.7999999998</v>
      </c>
      <c r="J111" s="73">
        <f t="shared" si="41"/>
        <v>339226.09000000032</v>
      </c>
      <c r="K111" s="99">
        <f t="shared" si="46"/>
        <v>0.15137907241753434</v>
      </c>
      <c r="L111" s="73">
        <v>2700820</v>
      </c>
      <c r="M111" s="100">
        <f t="shared" si="48"/>
        <v>0.95531390096341118</v>
      </c>
    </row>
    <row r="112" spans="1:13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101"/>
      <c r="L112" s="84"/>
      <c r="M112" s="102"/>
    </row>
    <row r="113" spans="1:13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99"/>
      <c r="L113" s="73"/>
      <c r="M113" s="100"/>
    </row>
    <row r="114" spans="1:13" s="11" customFormat="1" ht="9" x14ac:dyDescent="0.15">
      <c r="A114" s="72" t="s">
        <v>44</v>
      </c>
      <c r="B114" s="67">
        <v>266701.59000000003</v>
      </c>
      <c r="C114" s="67">
        <v>7066082.4699999997</v>
      </c>
      <c r="D114" s="67" t="s">
        <v>108</v>
      </c>
      <c r="E114" s="88">
        <v>-6799380.8799999999</v>
      </c>
      <c r="G114" s="72" t="s">
        <v>44</v>
      </c>
      <c r="H114" s="67">
        <v>-47460165.770000003</v>
      </c>
      <c r="I114" s="67">
        <v>-34230214.869999997</v>
      </c>
      <c r="J114" s="67">
        <f>+H114-I114</f>
        <v>-13229950.900000006</v>
      </c>
      <c r="K114" s="103">
        <f t="shared" ref="K114" si="49">IF(ISERROR((H114-I114)/ABS(I114)),"",(H114-I114)/ABS(I114))</f>
        <v>-0.38649920692128004</v>
      </c>
      <c r="L114" s="67">
        <v>-49143535</v>
      </c>
      <c r="M114" s="104">
        <f t="shared" ref="M114" si="50">H114/L114</f>
        <v>0.96574586606356261</v>
      </c>
    </row>
    <row r="115" spans="1:13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101"/>
      <c r="L115" s="84"/>
      <c r="M115" s="102"/>
    </row>
    <row r="116" spans="1:13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101"/>
      <c r="L116" s="84"/>
      <c r="M116" s="102"/>
    </row>
    <row r="117" spans="1:13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99"/>
      <c r="L117" s="73"/>
      <c r="M117" s="100"/>
    </row>
    <row r="118" spans="1:13" s="11" customFormat="1" ht="9" x14ac:dyDescent="0.15">
      <c r="A118" s="72" t="s">
        <v>79</v>
      </c>
      <c r="B118" s="67">
        <v>56409525.579999998</v>
      </c>
      <c r="C118" s="67">
        <v>7066082.4699999997</v>
      </c>
      <c r="D118" s="67" t="s">
        <v>108</v>
      </c>
      <c r="E118" s="88">
        <v>49343443.109999999</v>
      </c>
      <c r="G118" s="72" t="s">
        <v>79</v>
      </c>
      <c r="H118" s="67">
        <v>79112278.510000005</v>
      </c>
      <c r="I118" s="67">
        <v>116646337.89</v>
      </c>
      <c r="J118" s="67">
        <f>+H118-I118</f>
        <v>-37534059.379999995</v>
      </c>
      <c r="K118" s="103">
        <f t="shared" ref="K118" si="51">IF(ISERROR((H118-I118)/ABS(I118)),"",(H118-I118)/ABS(I118))</f>
        <v>-0.32177657746439858</v>
      </c>
      <c r="L118" s="67">
        <v>268934965</v>
      </c>
      <c r="M118" s="104">
        <f t="shared" ref="M118" si="52">H118/L118</f>
        <v>0.29416880958561858</v>
      </c>
    </row>
    <row r="119" spans="1:13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101"/>
      <c r="L119" s="84"/>
      <c r="M119" s="102"/>
    </row>
    <row r="120" spans="1:13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101"/>
      <c r="L120" s="84"/>
      <c r="M120" s="102"/>
    </row>
    <row r="121" spans="1:13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9"/>
      <c r="L121" s="73"/>
      <c r="M121" s="100"/>
    </row>
    <row r="122" spans="1:13" s="11" customFormat="1" ht="9" x14ac:dyDescent="0.15">
      <c r="A122" s="72" t="s">
        <v>8</v>
      </c>
      <c r="B122" s="67">
        <v>280567116.69999999</v>
      </c>
      <c r="C122" s="67">
        <v>60199748.869999997</v>
      </c>
      <c r="D122" s="67">
        <v>1554667.69</v>
      </c>
      <c r="E122" s="88">
        <v>221922035.52000001</v>
      </c>
      <c r="G122" s="72" t="s">
        <v>8</v>
      </c>
      <c r="H122" s="67">
        <v>917613661.41999996</v>
      </c>
      <c r="I122" s="67">
        <v>1151994619.5999999</v>
      </c>
      <c r="J122" s="67">
        <f>+H122-I122</f>
        <v>-234380958.17999995</v>
      </c>
      <c r="K122" s="103">
        <f t="shared" ref="K122" si="53">IF(ISERROR((H122-I122)/ABS(I122)),"",(H122-I122)/ABS(I122))</f>
        <v>-0.20345664310600914</v>
      </c>
      <c r="L122" s="67">
        <v>2489419343</v>
      </c>
      <c r="M122" s="104">
        <f t="shared" ref="M122" si="54">H122/L122</f>
        <v>0.36860549991315783</v>
      </c>
    </row>
    <row r="123" spans="1:13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101"/>
      <c r="L123" s="84"/>
      <c r="M123" s="102"/>
    </row>
    <row r="124" spans="1:13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</row>
    <row r="125" spans="1:13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</row>
    <row r="126" spans="1:13" ht="9.75" customHeight="1" x14ac:dyDescent="0.15">
      <c r="A126" s="171" t="s">
        <v>132</v>
      </c>
      <c r="B126" s="171"/>
      <c r="C126" s="171"/>
      <c r="D126" s="171"/>
      <c r="E126" s="171"/>
      <c r="F126" s="6"/>
      <c r="G126" s="171" t="s">
        <v>132</v>
      </c>
      <c r="H126" s="171"/>
      <c r="I126" s="171"/>
      <c r="J126" s="171"/>
      <c r="K126" s="171"/>
      <c r="L126" s="171"/>
      <c r="M126" s="171"/>
    </row>
    <row r="127" spans="1:13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3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/>
      <c r="H128" s="52"/>
      <c r="I128" s="48"/>
      <c r="J128" s="66"/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/>
      <c r="H129" s="14"/>
      <c r="I129" s="14"/>
      <c r="J129" s="66"/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/>
  <pageMargins left="0" right="0" top="0" bottom="0" header="0" footer="3.937007874015748E-2"/>
  <pageSetup paperSize="9" scale="84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819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457200</xdr:colOff>
                <xdr:row>131</xdr:row>
                <xdr:rowOff>66675</xdr:rowOff>
              </to>
            </anchor>
          </objectPr>
        </oleObject>
      </mc:Choice>
      <mc:Fallback>
        <oleObject progId="Word.Picture.8" shapeId="8197" r:id="rId4"/>
      </mc:Fallback>
    </mc:AlternateContent>
    <mc:AlternateContent xmlns:mc="http://schemas.openxmlformats.org/markup-compatibility/2006">
      <mc:Choice Requires="x14">
        <oleObject progId="Word.Picture.8" shapeId="8198" r:id="rId6">
          <objectPr defaultSize="0" r:id="rId7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8198" r:id="rId6"/>
      </mc:Fallback>
    </mc:AlternateContent>
    <mc:AlternateContent xmlns:mc="http://schemas.openxmlformats.org/markup-compatibility/2006">
      <mc:Choice Requires="x14">
        <oleObject progId="Word.Picture.8" shapeId="8201" r:id="rId8">
          <objectPr defaultSize="0" autoPict="0" r:id="rId5">
            <anchor moveWithCells="1" sizeWithCells="1">
              <from>
                <xdr:col>11</xdr:col>
                <xdr:colOff>628650</xdr:colOff>
                <xdr:row>123</xdr:row>
                <xdr:rowOff>66675</xdr:rowOff>
              </from>
              <to>
                <xdr:col>12</xdr:col>
                <xdr:colOff>295275</xdr:colOff>
                <xdr:row>131</xdr:row>
                <xdr:rowOff>76200</xdr:rowOff>
              </to>
            </anchor>
          </objectPr>
        </oleObject>
      </mc:Choice>
      <mc:Fallback>
        <oleObject progId="Word.Picture.8" shapeId="8201" r:id="rId8"/>
      </mc:Fallback>
    </mc:AlternateContent>
    <mc:AlternateContent xmlns:mc="http://schemas.openxmlformats.org/markup-compatibility/2006">
      <mc:Choice Requires="x14">
        <oleObject progId="Word.Picture.8" shapeId="8202" r:id="rId9">
          <objectPr defaultSize="0" autoPict="0" r:id="rId10">
            <anchor moveWithCells="1" sizeWithCells="1">
              <from>
                <xdr:col>6</xdr:col>
                <xdr:colOff>47625</xdr:colOff>
                <xdr:row>0</xdr:row>
                <xdr:rowOff>38100</xdr:rowOff>
              </from>
              <to>
                <xdr:col>6</xdr:col>
                <xdr:colOff>876300</xdr:colOff>
                <xdr:row>5</xdr:row>
                <xdr:rowOff>85725</xdr:rowOff>
              </to>
            </anchor>
          </objectPr>
        </oleObject>
      </mc:Choice>
      <mc:Fallback>
        <oleObject progId="Word.Picture.8" shapeId="8202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3.5703125" style="1" customWidth="1"/>
    <col min="8" max="8" width="14.5703125" style="1" customWidth="1"/>
    <col min="9" max="9" width="14.140625" style="1" customWidth="1"/>
    <col min="10" max="10" width="10" style="1" customWidth="1"/>
    <col min="11" max="11" width="8.140625" style="1" customWidth="1"/>
    <col min="12" max="12" width="11.85546875" style="1" customWidth="1"/>
    <col min="13" max="13" width="9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135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136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137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138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113125096.65000001</v>
      </c>
      <c r="C15" s="73" t="s">
        <v>108</v>
      </c>
      <c r="D15" s="73">
        <v>367844.48</v>
      </c>
      <c r="E15" s="81">
        <v>113492941.13</v>
      </c>
      <c r="G15" s="69" t="s">
        <v>81</v>
      </c>
      <c r="H15" s="73">
        <v>530914146.63</v>
      </c>
      <c r="I15" s="73">
        <v>534318940.38999999</v>
      </c>
      <c r="J15" s="73">
        <v>-3404793.76</v>
      </c>
      <c r="K15" s="79">
        <f t="shared" ref="K15:K21" si="0">IF(ISERROR((H15-I15)/ABS(I15)),"",(H15-I15)/ABS(I15))</f>
        <v>-6.3722123672330004E-3</v>
      </c>
      <c r="L15" s="73">
        <v>886000000</v>
      </c>
      <c r="M15" s="82">
        <f t="shared" ref="M15:M20" si="1">H15/L15</f>
        <v>0.5992258991309255</v>
      </c>
      <c r="N15" s="78"/>
    </row>
    <row r="16" spans="1:14" ht="9" x14ac:dyDescent="0.15">
      <c r="A16" s="69" t="s">
        <v>45</v>
      </c>
      <c r="B16" s="73">
        <v>1840177.9</v>
      </c>
      <c r="C16" s="73" t="s">
        <v>108</v>
      </c>
      <c r="D16" s="73">
        <v>13902.08</v>
      </c>
      <c r="E16" s="81">
        <v>1854079.98</v>
      </c>
      <c r="G16" s="69" t="s">
        <v>45</v>
      </c>
      <c r="H16" s="73">
        <v>15803315.27</v>
      </c>
      <c r="I16" s="73">
        <v>14117919.42</v>
      </c>
      <c r="J16" s="73">
        <v>1685395.85</v>
      </c>
      <c r="K16" s="79">
        <f t="shared" si="0"/>
        <v>0.11937990293473424</v>
      </c>
      <c r="L16" s="73">
        <v>18700000</v>
      </c>
      <c r="M16" s="82">
        <f t="shared" si="1"/>
        <v>0.84509707326203209</v>
      </c>
      <c r="N16" s="78"/>
    </row>
    <row r="17" spans="1:14" ht="9" x14ac:dyDescent="0.15">
      <c r="A17" s="69" t="s">
        <v>46</v>
      </c>
      <c r="B17" s="73">
        <v>1703523.14</v>
      </c>
      <c r="C17" s="73" t="s">
        <v>108</v>
      </c>
      <c r="D17" s="73">
        <v>14116.72</v>
      </c>
      <c r="E17" s="81">
        <v>1717639.86</v>
      </c>
      <c r="G17" s="69" t="s">
        <v>46</v>
      </c>
      <c r="H17" s="73">
        <v>6026085.6100000003</v>
      </c>
      <c r="I17" s="73">
        <v>6771424.5499999998</v>
      </c>
      <c r="J17" s="73">
        <v>-745338.94</v>
      </c>
      <c r="K17" s="79">
        <f t="shared" si="0"/>
        <v>-0.11007121684609179</v>
      </c>
      <c r="L17" s="73">
        <v>9700000</v>
      </c>
      <c r="M17" s="82">
        <f t="shared" si="1"/>
        <v>0.62124593917525772</v>
      </c>
      <c r="N17" s="78"/>
    </row>
    <row r="18" spans="1:14" ht="9" x14ac:dyDescent="0.15">
      <c r="A18" s="69" t="s">
        <v>60</v>
      </c>
      <c r="B18" s="73">
        <v>550710.17000000004</v>
      </c>
      <c r="C18" s="73" t="s">
        <v>108</v>
      </c>
      <c r="D18" s="73" t="s">
        <v>108</v>
      </c>
      <c r="E18" s="81">
        <v>550710.17000000004</v>
      </c>
      <c r="G18" s="69" t="s">
        <v>60</v>
      </c>
      <c r="H18" s="73">
        <v>2305701.67</v>
      </c>
      <c r="I18" s="73">
        <v>1259255.29</v>
      </c>
      <c r="J18" s="73">
        <v>1046446.38</v>
      </c>
      <c r="K18" s="79">
        <f t="shared" si="0"/>
        <v>0.83100415643280712</v>
      </c>
      <c r="L18" s="73">
        <v>2300000</v>
      </c>
      <c r="M18" s="82">
        <f t="shared" si="1"/>
        <v>1.0024789869565216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216939.53</v>
      </c>
      <c r="I19" s="73">
        <v>2176720.33</v>
      </c>
      <c r="J19" s="73">
        <v>-1959780.8</v>
      </c>
      <c r="K19" s="79">
        <f t="shared" si="0"/>
        <v>-0.90033651681840077</v>
      </c>
      <c r="L19" s="73">
        <v>1400000</v>
      </c>
      <c r="M19" s="82">
        <f t="shared" si="1"/>
        <v>0.15495680714285714</v>
      </c>
      <c r="N19" s="78"/>
    </row>
    <row r="20" spans="1:14" ht="9" x14ac:dyDescent="0.15">
      <c r="A20" s="69" t="s">
        <v>47</v>
      </c>
      <c r="B20" s="73">
        <v>156827.12</v>
      </c>
      <c r="C20" s="73" t="s">
        <v>108</v>
      </c>
      <c r="D20" s="73">
        <v>58827.99</v>
      </c>
      <c r="E20" s="81">
        <v>215655.11</v>
      </c>
      <c r="G20" s="69" t="s">
        <v>47</v>
      </c>
      <c r="H20" s="73">
        <v>8778738.0999999996</v>
      </c>
      <c r="I20" s="73">
        <v>22865305.850000001</v>
      </c>
      <c r="J20" s="73">
        <v>-14086567.75</v>
      </c>
      <c r="K20" s="79">
        <f t="shared" si="0"/>
        <v>-0.61606732236210171</v>
      </c>
      <c r="L20" s="73">
        <v>31800000</v>
      </c>
      <c r="M20" s="82">
        <f t="shared" si="1"/>
        <v>0.27606094654088048</v>
      </c>
      <c r="N20" s="78"/>
    </row>
    <row r="21" spans="1:14" ht="9" x14ac:dyDescent="0.15">
      <c r="A21" s="69" t="s">
        <v>62</v>
      </c>
      <c r="B21" s="73">
        <v>280521.28000000003</v>
      </c>
      <c r="C21" s="73">
        <v>1300093.32</v>
      </c>
      <c r="D21" s="73">
        <v>186232.87</v>
      </c>
      <c r="E21" s="81">
        <v>-833339.17</v>
      </c>
      <c r="G21" s="69" t="s">
        <v>62</v>
      </c>
      <c r="H21" s="73">
        <v>-98588133.870000005</v>
      </c>
      <c r="I21" s="73">
        <v>-56867116.649999999</v>
      </c>
      <c r="J21" s="73">
        <v>-41721017.219999999</v>
      </c>
      <c r="K21" s="79">
        <f t="shared" si="0"/>
        <v>-0.73365803785657568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117656856.26000001</v>
      </c>
      <c r="C24" s="67">
        <v>1300093.32</v>
      </c>
      <c r="D24" s="67">
        <v>640924.14</v>
      </c>
      <c r="E24" s="88">
        <v>116997687.08</v>
      </c>
      <c r="G24" s="87" t="s">
        <v>2</v>
      </c>
      <c r="H24" s="67">
        <v>465456792.94</v>
      </c>
      <c r="I24" s="67">
        <v>524642449.18000001</v>
      </c>
      <c r="J24" s="67">
        <v>-59185656.240000002</v>
      </c>
      <c r="K24" s="89">
        <f t="shared" ref="K24" si="2">IF(ISERROR((H24-I24)/ABS(I24)),"",(H24-I24)/ABS(I24))</f>
        <v>-0.11281141343500772</v>
      </c>
      <c r="L24" s="67">
        <v>917900000</v>
      </c>
      <c r="M24" s="90">
        <f t="shared" ref="M24" si="3">H24/L24</f>
        <v>0.50708878193703022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1840177.89</v>
      </c>
      <c r="C28" s="73" t="s">
        <v>108</v>
      </c>
      <c r="D28" s="73">
        <v>13902.07</v>
      </c>
      <c r="E28" s="81">
        <v>1854079.96</v>
      </c>
      <c r="G28" s="69" t="s">
        <v>45</v>
      </c>
      <c r="H28" s="73">
        <v>15803315.130000001</v>
      </c>
      <c r="I28" s="73">
        <v>14117919.34</v>
      </c>
      <c r="J28" s="73">
        <v>1685395.79</v>
      </c>
      <c r="K28" s="79">
        <f t="shared" ref="K28:K31" si="4">IF(ISERROR((H28-I28)/ABS(I28)),"",(H28-I28)/ABS(I28))</f>
        <v>0.11937989936128938</v>
      </c>
      <c r="L28" s="73">
        <v>18700000</v>
      </c>
      <c r="M28" s="82">
        <f t="shared" ref="M28:M31" si="5">H28/L28</f>
        <v>0.84509706577540111</v>
      </c>
      <c r="N28" s="78"/>
    </row>
    <row r="29" spans="1:14" ht="9" x14ac:dyDescent="0.15">
      <c r="A29" s="69" t="s">
        <v>46</v>
      </c>
      <c r="B29" s="73">
        <v>1703523.14</v>
      </c>
      <c r="C29" s="73" t="s">
        <v>108</v>
      </c>
      <c r="D29" s="73">
        <v>14116.7</v>
      </c>
      <c r="E29" s="81">
        <v>1717639.84</v>
      </c>
      <c r="G29" s="69" t="s">
        <v>46</v>
      </c>
      <c r="H29" s="73">
        <v>6026085.4299999997</v>
      </c>
      <c r="I29" s="73">
        <v>6771424.4400000004</v>
      </c>
      <c r="J29" s="73">
        <v>-745339.01</v>
      </c>
      <c r="K29" s="79">
        <f t="shared" si="4"/>
        <v>-0.11007122897172883</v>
      </c>
      <c r="L29" s="73">
        <v>9700000</v>
      </c>
      <c r="M29" s="82">
        <f t="shared" si="5"/>
        <v>0.62124592061855666</v>
      </c>
      <c r="N29" s="78"/>
    </row>
    <row r="30" spans="1:14" ht="9" x14ac:dyDescent="0.15">
      <c r="A30" s="69" t="s">
        <v>63</v>
      </c>
      <c r="B30" s="73">
        <v>550710.17000000004</v>
      </c>
      <c r="C30" s="73" t="s">
        <v>108</v>
      </c>
      <c r="D30" s="73" t="s">
        <v>108</v>
      </c>
      <c r="E30" s="81">
        <v>550710.17000000004</v>
      </c>
      <c r="G30" s="69" t="s">
        <v>63</v>
      </c>
      <c r="H30" s="73">
        <v>2305701.63</v>
      </c>
      <c r="I30" s="73">
        <v>1259255.25</v>
      </c>
      <c r="J30" s="73">
        <v>1046446.38</v>
      </c>
      <c r="K30" s="79">
        <f t="shared" si="4"/>
        <v>0.83100418282949373</v>
      </c>
      <c r="L30" s="73">
        <v>2300000</v>
      </c>
      <c r="M30" s="82">
        <f t="shared" si="5"/>
        <v>1.0024789695652174</v>
      </c>
      <c r="N30" s="78"/>
    </row>
    <row r="31" spans="1:14" ht="9" x14ac:dyDescent="0.15">
      <c r="A31" s="69" t="s">
        <v>1</v>
      </c>
      <c r="B31" s="73">
        <v>65579282.689999998</v>
      </c>
      <c r="C31" s="73" t="s">
        <v>108</v>
      </c>
      <c r="D31" s="73">
        <v>26970.71</v>
      </c>
      <c r="E31" s="81">
        <v>65606253.399999999</v>
      </c>
      <c r="G31" s="69" t="s">
        <v>1</v>
      </c>
      <c r="H31" s="73">
        <v>78549780.700000003</v>
      </c>
      <c r="I31" s="73">
        <v>123711247.16</v>
      </c>
      <c r="J31" s="73">
        <v>-45161466.460000001</v>
      </c>
      <c r="K31" s="79">
        <f t="shared" si="4"/>
        <v>-0.36505546178506404</v>
      </c>
      <c r="L31" s="73">
        <v>178500000</v>
      </c>
      <c r="M31" s="82">
        <f t="shared" si="5"/>
        <v>0.44005479383753504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69673693.890000001</v>
      </c>
      <c r="C34" s="67" t="s">
        <v>108</v>
      </c>
      <c r="D34" s="67">
        <v>54989.48</v>
      </c>
      <c r="E34" s="88">
        <v>69728683.370000005</v>
      </c>
      <c r="G34" s="72" t="s">
        <v>10</v>
      </c>
      <c r="H34" s="67">
        <v>102684882.89</v>
      </c>
      <c r="I34" s="67">
        <v>145859846.19</v>
      </c>
      <c r="J34" s="67">
        <v>-43174963.299999997</v>
      </c>
      <c r="K34" s="89">
        <f t="shared" ref="K34" si="6">IF(ISERROR((H34-I34)/ABS(I34)),"",(H34-I34)/ABS(I34))</f>
        <v>-0.2960030771166412</v>
      </c>
      <c r="L34" s="67">
        <v>209200000</v>
      </c>
      <c r="M34" s="90">
        <f t="shared" ref="M34" si="7">H34/L34</f>
        <v>0.49084552050669217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1241492.21</v>
      </c>
      <c r="C37" s="73" t="s">
        <v>108</v>
      </c>
      <c r="D37" s="73">
        <v>1023.84</v>
      </c>
      <c r="E37" s="81">
        <v>1242516.05</v>
      </c>
      <c r="G37" s="69" t="s">
        <v>64</v>
      </c>
      <c r="H37" s="73">
        <v>8120811.4900000002</v>
      </c>
      <c r="I37" s="73">
        <v>8115884.4800000004</v>
      </c>
      <c r="J37" s="73">
        <v>4927.01</v>
      </c>
      <c r="K37" s="79">
        <f t="shared" ref="K37:K41" si="8">IF(ISERROR((H37-I37)/ABS(I37)),"",(H37-I37)/ABS(I37))</f>
        <v>6.070823225911387E-4</v>
      </c>
      <c r="L37" s="73">
        <v>11100000</v>
      </c>
      <c r="M37" s="82">
        <f t="shared" ref="M37:M41" si="9">H37/L37</f>
        <v>0.73160463873873871</v>
      </c>
      <c r="N37" s="78"/>
    </row>
    <row r="38" spans="1:14" ht="9" x14ac:dyDescent="0.15">
      <c r="A38" s="69" t="s">
        <v>90</v>
      </c>
      <c r="B38" s="73">
        <v>70944.66</v>
      </c>
      <c r="C38" s="73">
        <v>322.43</v>
      </c>
      <c r="D38" s="73">
        <v>35137.78</v>
      </c>
      <c r="E38" s="81">
        <v>105760.01</v>
      </c>
      <c r="G38" s="69" t="s">
        <v>90</v>
      </c>
      <c r="H38" s="73">
        <v>23030270.809999999</v>
      </c>
      <c r="I38" s="73">
        <v>22355960.48</v>
      </c>
      <c r="J38" s="73">
        <v>674310.33</v>
      </c>
      <c r="K38" s="79">
        <f t="shared" si="8"/>
        <v>3.0162440598481423E-2</v>
      </c>
      <c r="L38" s="73">
        <v>22100000</v>
      </c>
      <c r="M38" s="82">
        <f t="shared" si="9"/>
        <v>1.0420937018099548</v>
      </c>
      <c r="N38" s="78"/>
    </row>
    <row r="39" spans="1:14" ht="9" x14ac:dyDescent="0.15">
      <c r="A39" s="69" t="s">
        <v>65</v>
      </c>
      <c r="B39" s="73">
        <v>467936.8</v>
      </c>
      <c r="C39" s="73" t="s">
        <v>108</v>
      </c>
      <c r="D39" s="73">
        <v>2167.3000000000002</v>
      </c>
      <c r="E39" s="81">
        <v>470104.1</v>
      </c>
      <c r="G39" s="69" t="s">
        <v>65</v>
      </c>
      <c r="H39" s="73">
        <v>5804222.2599999998</v>
      </c>
      <c r="I39" s="73">
        <v>5518753.8399999999</v>
      </c>
      <c r="J39" s="73">
        <v>285468.42</v>
      </c>
      <c r="K39" s="79">
        <f t="shared" si="8"/>
        <v>5.1726971029387302E-2</v>
      </c>
      <c r="L39" s="73">
        <v>9150000</v>
      </c>
      <c r="M39" s="82">
        <f t="shared" si="9"/>
        <v>0.63434123060109282</v>
      </c>
      <c r="N39" s="78"/>
    </row>
    <row r="40" spans="1:14" ht="9" x14ac:dyDescent="0.15">
      <c r="A40" s="69" t="s">
        <v>48</v>
      </c>
      <c r="B40" s="73">
        <v>3624385.13</v>
      </c>
      <c r="C40" s="73" t="s">
        <v>108</v>
      </c>
      <c r="D40" s="73" t="s">
        <v>108</v>
      </c>
      <c r="E40" s="81">
        <v>3624385.13</v>
      </c>
      <c r="G40" s="69" t="s">
        <v>48</v>
      </c>
      <c r="H40" s="73">
        <v>3625842.81</v>
      </c>
      <c r="I40" s="73">
        <v>3549599.97</v>
      </c>
      <c r="J40" s="73">
        <v>76242.84</v>
      </c>
      <c r="K40" s="79">
        <f t="shared" si="8"/>
        <v>2.1479276719736914E-2</v>
      </c>
      <c r="L40" s="73">
        <v>3700000</v>
      </c>
      <c r="M40" s="82">
        <f t="shared" si="9"/>
        <v>0.97995751621621618</v>
      </c>
      <c r="N40" s="78"/>
    </row>
    <row r="41" spans="1:14" ht="9" x14ac:dyDescent="0.15">
      <c r="A41" s="69" t="s">
        <v>66</v>
      </c>
      <c r="B41" s="73">
        <v>718047.39</v>
      </c>
      <c r="C41" s="73" t="s">
        <v>108</v>
      </c>
      <c r="D41" s="73" t="s">
        <v>108</v>
      </c>
      <c r="E41" s="81">
        <v>718047.39</v>
      </c>
      <c r="G41" s="69" t="s">
        <v>66</v>
      </c>
      <c r="H41" s="73">
        <v>3194443.66</v>
      </c>
      <c r="I41" s="73">
        <v>619848.52</v>
      </c>
      <c r="J41" s="73">
        <v>2574595.14</v>
      </c>
      <c r="K41" s="79">
        <f t="shared" si="8"/>
        <v>4.1535876216982821</v>
      </c>
      <c r="L41" s="73">
        <v>5916586</v>
      </c>
      <c r="M41" s="82">
        <f t="shared" si="9"/>
        <v>0.53991333177612899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193453356.34</v>
      </c>
      <c r="C45" s="67">
        <v>1300415.75</v>
      </c>
      <c r="D45" s="67">
        <v>734242.54</v>
      </c>
      <c r="E45" s="88">
        <v>192887183.13</v>
      </c>
      <c r="G45" s="72" t="s">
        <v>35</v>
      </c>
      <c r="H45" s="67">
        <v>611917266.86000001</v>
      </c>
      <c r="I45" s="67">
        <v>710662342.65999997</v>
      </c>
      <c r="J45" s="67">
        <v>-98745075.799999997</v>
      </c>
      <c r="K45" s="89">
        <f t="shared" ref="K45" si="10">IF(ISERROR((H45-I45)/ABS(I45)),"",(H45-I45)/ABS(I45))</f>
        <v>-0.13894795020430997</v>
      </c>
      <c r="L45" s="67">
        <v>1179066586</v>
      </c>
      <c r="M45" s="90">
        <f t="shared" ref="M45" si="11">H45/L45</f>
        <v>0.51898448664883123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100757044.83</v>
      </c>
      <c r="C48" s="73">
        <v>26642327.25</v>
      </c>
      <c r="D48" s="73">
        <v>469443.6</v>
      </c>
      <c r="E48" s="81">
        <v>74584161.180000007</v>
      </c>
      <c r="G48" s="69" t="s">
        <v>82</v>
      </c>
      <c r="H48" s="73">
        <v>330282246.74000001</v>
      </c>
      <c r="I48" s="73">
        <v>452311755.37</v>
      </c>
      <c r="J48" s="73">
        <v>-122029508.63</v>
      </c>
      <c r="K48" s="79">
        <f t="shared" ref="K48:K51" si="12">IF(ISERROR((H48-I48)/ABS(I48)),"",(H48-I48)/ABS(I48))</f>
        <v>-0.26979070780545472</v>
      </c>
      <c r="L48" s="73">
        <v>667195600</v>
      </c>
      <c r="M48" s="82">
        <f t="shared" ref="M48:M51" si="13">H48/L48</f>
        <v>0.49503061282178723</v>
      </c>
      <c r="N48" s="78"/>
    </row>
    <row r="49" spans="1:14" ht="9" x14ac:dyDescent="0.15">
      <c r="A49" s="69" t="s">
        <v>67</v>
      </c>
      <c r="B49" s="73">
        <v>1274166.1599999999</v>
      </c>
      <c r="C49" s="73" t="s">
        <v>108</v>
      </c>
      <c r="D49" s="73">
        <v>1601.52</v>
      </c>
      <c r="E49" s="81">
        <v>1275767.68</v>
      </c>
      <c r="G49" s="69" t="s">
        <v>67</v>
      </c>
      <c r="H49" s="73">
        <v>13169308.060000001</v>
      </c>
      <c r="I49" s="73">
        <v>14915564.42</v>
      </c>
      <c r="J49" s="73">
        <v>-1746256.36</v>
      </c>
      <c r="K49" s="79">
        <f t="shared" si="12"/>
        <v>-0.11707611665425662</v>
      </c>
      <c r="L49" s="73">
        <v>23500000</v>
      </c>
      <c r="M49" s="82">
        <f t="shared" si="13"/>
        <v>0.56039608765957449</v>
      </c>
      <c r="N49" s="78"/>
    </row>
    <row r="50" spans="1:14" ht="9" x14ac:dyDescent="0.15">
      <c r="A50" s="69" t="s">
        <v>49</v>
      </c>
      <c r="B50" s="73">
        <v>463631.64</v>
      </c>
      <c r="C50" s="73" t="s">
        <v>108</v>
      </c>
      <c r="D50" s="73" t="s">
        <v>108</v>
      </c>
      <c r="E50" s="81">
        <v>463631.64</v>
      </c>
      <c r="G50" s="69" t="s">
        <v>49</v>
      </c>
      <c r="H50" s="73">
        <v>4110152.12</v>
      </c>
      <c r="I50" s="73">
        <v>4582113.74</v>
      </c>
      <c r="J50" s="73">
        <v>-471961.62</v>
      </c>
      <c r="K50" s="79">
        <f t="shared" si="12"/>
        <v>-0.1030008521787589</v>
      </c>
      <c r="L50" s="73">
        <v>6500000</v>
      </c>
      <c r="M50" s="82">
        <f t="shared" si="13"/>
        <v>0.6323310953846154</v>
      </c>
      <c r="N50" s="78"/>
    </row>
    <row r="51" spans="1:14" ht="9" x14ac:dyDescent="0.15">
      <c r="A51" s="69" t="s">
        <v>68</v>
      </c>
      <c r="B51" s="73">
        <v>181913.53</v>
      </c>
      <c r="C51" s="73" t="s">
        <v>108</v>
      </c>
      <c r="D51" s="73" t="s">
        <v>108</v>
      </c>
      <c r="E51" s="81">
        <v>181913.53</v>
      </c>
      <c r="G51" s="69" t="s">
        <v>68</v>
      </c>
      <c r="H51" s="73">
        <v>1501357.8</v>
      </c>
      <c r="I51" s="73">
        <v>3001165.61</v>
      </c>
      <c r="J51" s="73">
        <v>-1499807.81</v>
      </c>
      <c r="K51" s="79">
        <f t="shared" si="12"/>
        <v>-0.49974176866567516</v>
      </c>
      <c r="L51" s="73">
        <v>4250000</v>
      </c>
      <c r="M51" s="82">
        <f t="shared" si="13"/>
        <v>0.35326065882352942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 t="s">
        <v>108</v>
      </c>
      <c r="C53" s="73" t="s">
        <v>108</v>
      </c>
      <c r="D53" s="73" t="s">
        <v>108</v>
      </c>
      <c r="E53" s="81" t="s">
        <v>108</v>
      </c>
      <c r="G53" s="69" t="s">
        <v>50</v>
      </c>
      <c r="H53" s="73">
        <v>269258.46000000002</v>
      </c>
      <c r="I53" s="73">
        <v>588649.48</v>
      </c>
      <c r="J53" s="73">
        <v>-319391.02</v>
      </c>
      <c r="K53" s="79">
        <f t="shared" ref="K53:K65" si="14">IF(ISERROR((H53-I53)/ABS(I53)),"",(H53-I53)/ABS(I53))</f>
        <v>-0.542582692844645</v>
      </c>
      <c r="L53" s="73">
        <v>1079210</v>
      </c>
      <c r="M53" s="82">
        <f t="shared" ref="M53:M64" si="15">H53/L53</f>
        <v>0.24949589051250454</v>
      </c>
      <c r="N53" s="78"/>
    </row>
    <row r="54" spans="1:14" ht="9" x14ac:dyDescent="0.15">
      <c r="A54" s="69" t="s">
        <v>51</v>
      </c>
      <c r="B54" s="73">
        <v>865.76</v>
      </c>
      <c r="C54" s="73" t="s">
        <v>108</v>
      </c>
      <c r="D54" s="73" t="s">
        <v>108</v>
      </c>
      <c r="E54" s="81">
        <v>865.76</v>
      </c>
      <c r="G54" s="69" t="s">
        <v>51</v>
      </c>
      <c r="H54" s="73">
        <v>17010.64</v>
      </c>
      <c r="I54" s="73">
        <v>22201.68</v>
      </c>
      <c r="J54" s="73">
        <v>-5191.04</v>
      </c>
      <c r="K54" s="79">
        <f t="shared" si="14"/>
        <v>-0.23381293667866579</v>
      </c>
      <c r="L54" s="73">
        <v>16086</v>
      </c>
      <c r="M54" s="82">
        <f t="shared" si="15"/>
        <v>1.0574810394131542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8347303.0899999999</v>
      </c>
      <c r="C56" s="73" t="s">
        <v>108</v>
      </c>
      <c r="D56" s="73" t="s">
        <v>108</v>
      </c>
      <c r="E56" s="81">
        <v>8347303.0899999999</v>
      </c>
      <c r="G56" s="69" t="s">
        <v>93</v>
      </c>
      <c r="H56" s="73">
        <v>111435691.95</v>
      </c>
      <c r="I56" s="73">
        <v>139347186.47999999</v>
      </c>
      <c r="J56" s="73">
        <v>-27911494.530000001</v>
      </c>
      <c r="K56" s="79">
        <f t="shared" ref="K56:K57" si="16">IF(ISERROR((H56-I56)/ABS(I56)),"",(H56-I56)/ABS(I56))</f>
        <v>-0.20030181616911241</v>
      </c>
      <c r="L56" s="73">
        <v>244284288</v>
      </c>
      <c r="M56" s="82">
        <f t="shared" ref="M56" si="17">H56/L56</f>
        <v>0.45617216261571436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-17266.82</v>
      </c>
      <c r="I57" s="73">
        <v>-496350.02</v>
      </c>
      <c r="J57" s="73">
        <v>479083.2</v>
      </c>
      <c r="K57" s="79">
        <f t="shared" si="16"/>
        <v>0.96521241199909691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3647622.72</v>
      </c>
      <c r="C58" s="73" t="s">
        <v>108</v>
      </c>
      <c r="D58" s="73" t="s">
        <v>108</v>
      </c>
      <c r="E58" s="81">
        <v>3647622.72</v>
      </c>
      <c r="G58" s="69" t="s">
        <v>52</v>
      </c>
      <c r="H58" s="73">
        <v>31541798.710000001</v>
      </c>
      <c r="I58" s="73">
        <v>32738925.07</v>
      </c>
      <c r="J58" s="73">
        <v>-1197126.3600000001</v>
      </c>
      <c r="K58" s="79">
        <f t="shared" si="14"/>
        <v>-3.6565841958475745E-2</v>
      </c>
      <c r="L58" s="73">
        <v>60075348</v>
      </c>
      <c r="M58" s="82">
        <f t="shared" si="15"/>
        <v>0.52503730332115595</v>
      </c>
      <c r="N58" s="78"/>
    </row>
    <row r="59" spans="1:14" ht="9" x14ac:dyDescent="0.15">
      <c r="A59" s="69" t="s">
        <v>5</v>
      </c>
      <c r="B59" s="73">
        <v>48044.39</v>
      </c>
      <c r="C59" s="73" t="s">
        <v>108</v>
      </c>
      <c r="D59" s="73" t="s">
        <v>108</v>
      </c>
      <c r="E59" s="81">
        <v>48044.39</v>
      </c>
      <c r="G59" s="69" t="s">
        <v>5</v>
      </c>
      <c r="H59" s="73">
        <v>169050.37</v>
      </c>
      <c r="I59" s="73">
        <v>295598.56</v>
      </c>
      <c r="J59" s="73">
        <v>-126548.19</v>
      </c>
      <c r="K59" s="79">
        <f t="shared" si="14"/>
        <v>-0.42810827630554088</v>
      </c>
      <c r="L59" s="73">
        <v>476874</v>
      </c>
      <c r="M59" s="82">
        <f t="shared" si="15"/>
        <v>0.3544969321036584</v>
      </c>
      <c r="N59" s="78"/>
    </row>
    <row r="60" spans="1:14" ht="9" x14ac:dyDescent="0.15">
      <c r="A60" s="69" t="s">
        <v>42</v>
      </c>
      <c r="B60" s="73">
        <v>676833.18</v>
      </c>
      <c r="C60" s="73" t="s">
        <v>108</v>
      </c>
      <c r="D60" s="73" t="s">
        <v>108</v>
      </c>
      <c r="E60" s="81">
        <v>676833.18</v>
      </c>
      <c r="G60" s="69" t="s">
        <v>42</v>
      </c>
      <c r="H60" s="73">
        <v>5839309.8899999997</v>
      </c>
      <c r="I60" s="73">
        <v>6946772.0800000001</v>
      </c>
      <c r="J60" s="73">
        <v>-1107462.19</v>
      </c>
      <c r="K60" s="79">
        <f t="shared" si="14"/>
        <v>-0.15942112066529759</v>
      </c>
      <c r="L60" s="73">
        <v>11133886</v>
      </c>
      <c r="M60" s="82">
        <f t="shared" si="15"/>
        <v>0.52446287756134735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915142.1</v>
      </c>
      <c r="C62" s="73" t="s">
        <v>108</v>
      </c>
      <c r="D62" s="73" t="s">
        <v>108</v>
      </c>
      <c r="E62" s="81">
        <v>915142.1</v>
      </c>
      <c r="G62" s="69" t="s">
        <v>71</v>
      </c>
      <c r="H62" s="73">
        <v>7075519.3600000003</v>
      </c>
      <c r="I62" s="73">
        <v>6526433.3799999999</v>
      </c>
      <c r="J62" s="73">
        <v>549085.98</v>
      </c>
      <c r="K62" s="79">
        <f t="shared" si="14"/>
        <v>8.4132626203257205E-2</v>
      </c>
      <c r="L62" s="73">
        <v>12100000</v>
      </c>
      <c r="M62" s="82">
        <f t="shared" si="15"/>
        <v>0.58475366611570245</v>
      </c>
      <c r="N62" s="78"/>
    </row>
    <row r="63" spans="1:14" ht="9" x14ac:dyDescent="0.15">
      <c r="A63" s="69" t="s">
        <v>72</v>
      </c>
      <c r="B63" s="73">
        <v>69960.05</v>
      </c>
      <c r="C63" s="73" t="s">
        <v>108</v>
      </c>
      <c r="D63" s="73" t="s">
        <v>108</v>
      </c>
      <c r="E63" s="81">
        <v>69960.05</v>
      </c>
      <c r="G63" s="69" t="s">
        <v>72</v>
      </c>
      <c r="H63" s="73">
        <v>868631.77</v>
      </c>
      <c r="I63" s="73">
        <v>860509.51</v>
      </c>
      <c r="J63" s="73">
        <v>8122.26</v>
      </c>
      <c r="K63" s="79">
        <f t="shared" si="14"/>
        <v>9.438896265074409E-3</v>
      </c>
      <c r="L63" s="73">
        <v>1100000</v>
      </c>
      <c r="M63" s="82">
        <f t="shared" si="15"/>
        <v>0.78966524545454542</v>
      </c>
      <c r="N63" s="78"/>
    </row>
    <row r="64" spans="1:14" ht="9" x14ac:dyDescent="0.15">
      <c r="A64" s="69" t="s">
        <v>73</v>
      </c>
      <c r="B64" s="73">
        <v>296.98</v>
      </c>
      <c r="C64" s="73" t="s">
        <v>108</v>
      </c>
      <c r="D64" s="73" t="s">
        <v>108</v>
      </c>
      <c r="E64" s="81">
        <v>296.98</v>
      </c>
      <c r="G64" s="69" t="s">
        <v>73</v>
      </c>
      <c r="H64" s="73">
        <v>140767.67000000001</v>
      </c>
      <c r="I64" s="73">
        <v>126731.97</v>
      </c>
      <c r="J64" s="73">
        <v>14035.7</v>
      </c>
      <c r="K64" s="79">
        <f t="shared" si="14"/>
        <v>0.11075105989435824</v>
      </c>
      <c r="L64" s="73">
        <v>220000</v>
      </c>
      <c r="M64" s="82">
        <f t="shared" si="15"/>
        <v>0.63985304545454547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>
        <v>-11901.03</v>
      </c>
      <c r="I65" s="73">
        <v>-974140.39</v>
      </c>
      <c r="J65" s="73">
        <v>962239.36</v>
      </c>
      <c r="K65" s="79">
        <f t="shared" si="14"/>
        <v>0.98778304428995078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116382824.43000001</v>
      </c>
      <c r="C68" s="67">
        <v>26642327.25</v>
      </c>
      <c r="D68" s="67">
        <v>471045.12</v>
      </c>
      <c r="E68" s="88">
        <v>90211542.299999997</v>
      </c>
      <c r="G68" s="72" t="s">
        <v>9</v>
      </c>
      <c r="H68" s="67">
        <v>506390935.69</v>
      </c>
      <c r="I68" s="67">
        <v>660793116.94000006</v>
      </c>
      <c r="J68" s="67">
        <v>-154402181.25</v>
      </c>
      <c r="K68" s="89">
        <f t="shared" ref="K68" si="18">IF(ISERROR((H68-I68)/ABS(I68)),"",(H68-I68)/ABS(I68))</f>
        <v>-0.23366190913883228</v>
      </c>
      <c r="L68" s="67">
        <v>1031117792</v>
      </c>
      <c r="M68" s="90">
        <f t="shared" ref="M68" si="19">H68/L68</f>
        <v>0.49110871679149531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>
        <v>30893.35</v>
      </c>
      <c r="C71" s="73" t="s">
        <v>108</v>
      </c>
      <c r="D71" s="73" t="s">
        <v>108</v>
      </c>
      <c r="E71" s="81">
        <v>30893.35</v>
      </c>
      <c r="G71" s="69" t="s">
        <v>6</v>
      </c>
      <c r="H71" s="73">
        <v>213169.9</v>
      </c>
      <c r="I71" s="73">
        <v>444584.17</v>
      </c>
      <c r="J71" s="73">
        <v>-231414.27</v>
      </c>
      <c r="K71" s="79">
        <f t="shared" ref="K71:K73" si="20">IF(ISERROR((H71-I71)/ABS(I71)),"",(H71-I71)/ABS(I71))</f>
        <v>-0.52051846560348736</v>
      </c>
      <c r="L71" s="73">
        <v>600000</v>
      </c>
      <c r="M71" s="82">
        <f t="shared" ref="M71:M73" si="21">H71/L71</f>
        <v>0.35528316666666665</v>
      </c>
      <c r="N71" s="78"/>
    </row>
    <row r="72" spans="1:14" ht="9" x14ac:dyDescent="0.15">
      <c r="A72" s="69" t="s">
        <v>74</v>
      </c>
      <c r="B72" s="73">
        <v>233920.83</v>
      </c>
      <c r="C72" s="73" t="s">
        <v>108</v>
      </c>
      <c r="D72" s="73" t="s">
        <v>108</v>
      </c>
      <c r="E72" s="81">
        <v>233920.83</v>
      </c>
      <c r="G72" s="69" t="s">
        <v>74</v>
      </c>
      <c r="H72" s="73">
        <v>1598874.7</v>
      </c>
      <c r="I72" s="73">
        <v>2750300.72</v>
      </c>
      <c r="J72" s="73">
        <v>-1151426.02</v>
      </c>
      <c r="K72" s="79">
        <f t="shared" si="20"/>
        <v>-0.4186545898879015</v>
      </c>
      <c r="L72" s="73">
        <v>5600000</v>
      </c>
      <c r="M72" s="82">
        <f t="shared" si="21"/>
        <v>0.28551333928571426</v>
      </c>
      <c r="N72" s="78"/>
    </row>
    <row r="73" spans="1:14" ht="9" x14ac:dyDescent="0.15">
      <c r="A73" s="69" t="s">
        <v>54</v>
      </c>
      <c r="B73" s="73">
        <v>183233.75</v>
      </c>
      <c r="C73" s="73" t="s">
        <v>108</v>
      </c>
      <c r="D73" s="73" t="s">
        <v>108</v>
      </c>
      <c r="E73" s="81">
        <v>183233.75</v>
      </c>
      <c r="G73" s="69" t="s">
        <v>54</v>
      </c>
      <c r="H73" s="73">
        <v>496113.31</v>
      </c>
      <c r="I73" s="73">
        <v>467791.93</v>
      </c>
      <c r="J73" s="73">
        <v>28321.38</v>
      </c>
      <c r="K73" s="79">
        <f t="shared" si="20"/>
        <v>6.0542686146808911E-2</v>
      </c>
      <c r="L73" s="73">
        <v>650000</v>
      </c>
      <c r="M73" s="82">
        <f t="shared" si="21"/>
        <v>0.7632512461538461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448047.93</v>
      </c>
      <c r="C76" s="67" t="s">
        <v>108</v>
      </c>
      <c r="D76" s="67" t="s">
        <v>108</v>
      </c>
      <c r="E76" s="88">
        <v>448047.93</v>
      </c>
      <c r="G76" s="72" t="s">
        <v>75</v>
      </c>
      <c r="H76" s="67">
        <v>2308157.91</v>
      </c>
      <c r="I76" s="67">
        <v>3662676.82</v>
      </c>
      <c r="J76" s="67">
        <v>-1354518.91</v>
      </c>
      <c r="K76" s="89">
        <f t="shared" ref="K76" si="22">IF(ISERROR((H76-I76)/ABS(I76)),"",(H76-I76)/ABS(I76))</f>
        <v>-0.3698166604827558</v>
      </c>
      <c r="L76" s="67">
        <v>6850000</v>
      </c>
      <c r="M76" s="90">
        <f t="shared" ref="M76" si="23">H76/L76</f>
        <v>0.33695735912408759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96449.5</v>
      </c>
      <c r="C79" s="73" t="s">
        <v>108</v>
      </c>
      <c r="D79" s="73" t="s">
        <v>108</v>
      </c>
      <c r="E79" s="81">
        <v>96449.5</v>
      </c>
      <c r="G79" s="69" t="s">
        <v>7</v>
      </c>
      <c r="H79" s="73">
        <v>600720.61</v>
      </c>
      <c r="I79" s="73">
        <v>963859.91</v>
      </c>
      <c r="J79" s="73">
        <v>-363139.3</v>
      </c>
      <c r="K79" s="79">
        <f t="shared" ref="K79:K81" si="24">IF(ISERROR((H79-I79)/ABS(I79)),"",(H79-I79)/ABS(I79))</f>
        <v>-0.37675526934199394</v>
      </c>
      <c r="L79" s="73">
        <v>1450000</v>
      </c>
      <c r="M79" s="82">
        <f t="shared" ref="M79:M81" si="25">H79/L79</f>
        <v>0.41429007586206895</v>
      </c>
      <c r="N79" s="78"/>
    </row>
    <row r="80" spans="1:14" ht="9" x14ac:dyDescent="0.15">
      <c r="A80" s="69" t="s">
        <v>55</v>
      </c>
      <c r="B80" s="73">
        <v>95348.18</v>
      </c>
      <c r="C80" s="73" t="s">
        <v>108</v>
      </c>
      <c r="D80" s="73">
        <v>379.01</v>
      </c>
      <c r="E80" s="81">
        <v>95727.19</v>
      </c>
      <c r="G80" s="69" t="s">
        <v>55</v>
      </c>
      <c r="H80" s="73">
        <v>734484.96</v>
      </c>
      <c r="I80" s="73">
        <v>981889.7</v>
      </c>
      <c r="J80" s="73">
        <v>-247404.74</v>
      </c>
      <c r="K80" s="79">
        <f t="shared" si="24"/>
        <v>-0.25196795526014787</v>
      </c>
      <c r="L80" s="73">
        <v>1450000</v>
      </c>
      <c r="M80" s="82">
        <f t="shared" si="25"/>
        <v>0.50654135172413794</v>
      </c>
      <c r="N80" s="78"/>
    </row>
    <row r="81" spans="1:14" ht="9" x14ac:dyDescent="0.15">
      <c r="A81" s="69" t="s">
        <v>56</v>
      </c>
      <c r="B81" s="73">
        <v>13403.14</v>
      </c>
      <c r="C81" s="73" t="s">
        <v>108</v>
      </c>
      <c r="D81" s="73">
        <v>33193.760000000002</v>
      </c>
      <c r="E81" s="81">
        <v>46596.9</v>
      </c>
      <c r="G81" s="69" t="s">
        <v>56</v>
      </c>
      <c r="H81" s="73">
        <v>335363.83</v>
      </c>
      <c r="I81" s="73">
        <v>446551.18</v>
      </c>
      <c r="J81" s="73">
        <v>-111187.35</v>
      </c>
      <c r="K81" s="79">
        <f t="shared" si="24"/>
        <v>-0.24899128023802328</v>
      </c>
      <c r="L81" s="73">
        <v>550000</v>
      </c>
      <c r="M81" s="82">
        <f t="shared" si="25"/>
        <v>0.60975241818181825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653248.75</v>
      </c>
      <c r="C84" s="67" t="s">
        <v>108</v>
      </c>
      <c r="D84" s="67">
        <v>33572.769999999997</v>
      </c>
      <c r="E84" s="88">
        <v>686821.52</v>
      </c>
      <c r="G84" s="72" t="s">
        <v>76</v>
      </c>
      <c r="H84" s="67">
        <v>3978727.31</v>
      </c>
      <c r="I84" s="67">
        <v>6054977.6100000003</v>
      </c>
      <c r="J84" s="67">
        <v>-2076250.3</v>
      </c>
      <c r="K84" s="89">
        <f t="shared" ref="K84" si="26">IF(ISERROR((H84-I84)/ABS(I84)),"",(H84-I84)/ABS(I84))</f>
        <v>-0.34289974855910327</v>
      </c>
      <c r="L84" s="67">
        <v>10300000</v>
      </c>
      <c r="M84" s="90">
        <f t="shared" ref="M84" si="27">H84/L84</f>
        <v>0.38628420485436893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310489429.51999998</v>
      </c>
      <c r="C88" s="67">
        <v>27942743</v>
      </c>
      <c r="D88" s="67">
        <v>1238860.43</v>
      </c>
      <c r="E88" s="88">
        <v>283785546.94999999</v>
      </c>
      <c r="G88" s="72" t="s">
        <v>77</v>
      </c>
      <c r="H88" s="67">
        <v>1122286929.8599999</v>
      </c>
      <c r="I88" s="67">
        <v>1377510437.21</v>
      </c>
      <c r="J88" s="67">
        <v>-255223507.34999999</v>
      </c>
      <c r="K88" s="89">
        <f t="shared" ref="K88" si="28">IF(ISERROR((H88-I88)/ABS(I88)),"",(H88-I88)/ABS(I88))</f>
        <v>-0.18527881927844267</v>
      </c>
      <c r="L88" s="67">
        <v>2220484378</v>
      </c>
      <c r="M88" s="90">
        <f t="shared" ref="M88" si="29">H88/L88</f>
        <v>0.50542437541076002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>
        <v>83959406.319999993</v>
      </c>
      <c r="I92" s="73">
        <v>99867547.810000002</v>
      </c>
      <c r="J92" s="73">
        <v>-15908141.49</v>
      </c>
      <c r="K92" s="79">
        <f t="shared" ref="K92:K93" si="30">IF(ISERROR((H92-I92)/ABS(I92)),"",(H92-I92)/ABS(I92))</f>
        <v>-0.15929240117385846</v>
      </c>
      <c r="L92" s="73">
        <v>203375000</v>
      </c>
      <c r="M92" s="82">
        <f t="shared" ref="M92:M93" si="31">H92/L92</f>
        <v>0.41283051663183773</v>
      </c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>
        <v>42613037.960000001</v>
      </c>
      <c r="I93" s="73">
        <v>51009004.950000003</v>
      </c>
      <c r="J93" s="73">
        <v>-8395966.9900000002</v>
      </c>
      <c r="K93" s="79">
        <f t="shared" si="30"/>
        <v>-0.16459774108963485</v>
      </c>
      <c r="L93" s="73">
        <v>114703500</v>
      </c>
      <c r="M93" s="82">
        <f t="shared" si="31"/>
        <v>0.37150599554503566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>
        <v>126572444.28</v>
      </c>
      <c r="I96" s="67">
        <v>150876552.75999999</v>
      </c>
      <c r="J96" s="67">
        <v>-24304108.48</v>
      </c>
      <c r="K96" s="89">
        <f t="shared" ref="K96" si="32">IF(ISERROR((H96-I96)/ABS(I96)),"",(H96-I96)/ABS(I96))</f>
        <v>-0.16108605370021042</v>
      </c>
      <c r="L96" s="67">
        <v>318078500</v>
      </c>
      <c r="M96" s="90">
        <f t="shared" ref="M96" si="33">H96/L96</f>
        <v>0.39792832360565084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>
        <v>13180.25</v>
      </c>
      <c r="I101" s="73">
        <v>19667.63</v>
      </c>
      <c r="J101" s="73">
        <v>-6487.38</v>
      </c>
      <c r="K101" s="79">
        <f t="shared" ref="K101:K102" si="34">IF(ISERROR((H101-I101)/ABS(I101)),"",(H101-I101)/ABS(I101))</f>
        <v>-0.32985062257119951</v>
      </c>
      <c r="L101" s="73">
        <v>61826</v>
      </c>
      <c r="M101" s="82">
        <f t="shared" ref="M101:M102" si="35">H101/L101</f>
        <v>0.21318296509559084</v>
      </c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>
        <v>6769509.6600000001</v>
      </c>
      <c r="I102" s="73">
        <v>8415913.9299999997</v>
      </c>
      <c r="J102" s="73">
        <v>-1646404.27</v>
      </c>
      <c r="K102" s="79">
        <f t="shared" si="34"/>
        <v>-0.19562988448956245</v>
      </c>
      <c r="L102" s="73">
        <v>11133561</v>
      </c>
      <c r="M102" s="82">
        <f t="shared" si="35"/>
        <v>0.60802735620705717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>
        <v>1698.85</v>
      </c>
      <c r="I104" s="73">
        <v>1049.97</v>
      </c>
      <c r="J104" s="73">
        <v>648.88</v>
      </c>
      <c r="K104" s="79">
        <f t="shared" ref="K104:K106" si="36">IF(ISERROR((H104-I104)/ABS(I104)),"",(H104-I104)/ABS(I104))</f>
        <v>0.61799860948408036</v>
      </c>
      <c r="L104" s="73">
        <v>1627</v>
      </c>
      <c r="M104" s="82">
        <f t="shared" ref="M104:M106" si="37">H104/L104</f>
        <v>1.0441610325752919</v>
      </c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>
        <v>-56914219.130000003</v>
      </c>
      <c r="I105" s="73">
        <v>-48297555.229999997</v>
      </c>
      <c r="J105" s="73">
        <v>-8616663.9000000004</v>
      </c>
      <c r="K105" s="79">
        <f t="shared" si="36"/>
        <v>-0.1784078688655398</v>
      </c>
      <c r="L105" s="73">
        <v>-68335627</v>
      </c>
      <c r="M105" s="82">
        <f t="shared" si="37"/>
        <v>0.83286305589908471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52874.239999999998</v>
      </c>
      <c r="I106" s="73">
        <v>131419.94</v>
      </c>
      <c r="J106" s="73">
        <v>-78545.7</v>
      </c>
      <c r="K106" s="79">
        <f t="shared" si="36"/>
        <v>-0.59766957738681059</v>
      </c>
      <c r="L106" s="73">
        <v>325400</v>
      </c>
      <c r="M106" s="82">
        <f t="shared" si="37"/>
        <v>0.16248998156115549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>
        <v>24698.17</v>
      </c>
      <c r="I108" s="73">
        <v>3232768.16</v>
      </c>
      <c r="J108" s="73">
        <v>-3208069.99</v>
      </c>
      <c r="K108" s="79">
        <f t="shared" ref="K108:K111" si="38">IF(ISERROR((H108-I108)/ABS(I108)),"",(H108-I108)/ABS(I108))</f>
        <v>-0.99236005529081928</v>
      </c>
      <c r="L108" s="73">
        <v>4929810</v>
      </c>
      <c r="M108" s="82">
        <f t="shared" ref="M108" si="39">H108/L108</f>
        <v>5.0099638728470265E-3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>
        <v>11961.3</v>
      </c>
      <c r="I110" s="73">
        <v>25615.93</v>
      </c>
      <c r="J110" s="73">
        <v>-13654.63</v>
      </c>
      <c r="K110" s="79">
        <f t="shared" si="38"/>
        <v>-0.53305228426217599</v>
      </c>
      <c r="L110" s="73">
        <v>39048</v>
      </c>
      <c r="M110" s="82">
        <f t="shared" ref="M110:M111" si="40">H110/L110</f>
        <v>0.30632298709280881</v>
      </c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>
        <v>2580130.89</v>
      </c>
      <c r="I111" s="73">
        <v>2240904.7999999998</v>
      </c>
      <c r="J111" s="73">
        <v>339226.09</v>
      </c>
      <c r="K111" s="79">
        <f t="shared" si="38"/>
        <v>0.15137907241753434</v>
      </c>
      <c r="L111" s="73">
        <v>2700820</v>
      </c>
      <c r="M111" s="82">
        <f t="shared" si="40"/>
        <v>0.95531390096341118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>
        <v>-47460165.770000003</v>
      </c>
      <c r="I114" s="67">
        <v>-34230214.869999997</v>
      </c>
      <c r="J114" s="67">
        <v>-13229950.9</v>
      </c>
      <c r="K114" s="89">
        <f t="shared" ref="K114" si="41">IF(ISERROR((H114-I114)/ABS(I114)),"",(H114-I114)/ABS(I114))</f>
        <v>-0.38649920692128004</v>
      </c>
      <c r="L114" s="67">
        <v>-49143535</v>
      </c>
      <c r="M114" s="90">
        <f t="shared" ref="M114" si="42">H114/L114</f>
        <v>0.96574586606356261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>
        <v>79112278.510000005</v>
      </c>
      <c r="I118" s="67">
        <v>116646337.89</v>
      </c>
      <c r="J118" s="67">
        <v>-37534059.380000003</v>
      </c>
      <c r="K118" s="89">
        <f t="shared" ref="K118" si="43">IF(ISERROR((H118-I118)/ABS(I118)),"",(H118-I118)/ABS(I118))</f>
        <v>-0.32177657746439858</v>
      </c>
      <c r="L118" s="67">
        <v>268934965</v>
      </c>
      <c r="M118" s="90">
        <f t="shared" ref="M118" si="44">H118/L118</f>
        <v>0.29416880958561858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310489429.51999998</v>
      </c>
      <c r="C122" s="67">
        <v>27942743</v>
      </c>
      <c r="D122" s="67">
        <v>1238860.43</v>
      </c>
      <c r="E122" s="88">
        <v>283785546.94999999</v>
      </c>
      <c r="G122" s="72" t="s">
        <v>8</v>
      </c>
      <c r="H122" s="67">
        <v>1201399208.3699999</v>
      </c>
      <c r="I122" s="67">
        <v>1494156775.0999999</v>
      </c>
      <c r="J122" s="67">
        <v>-292757566.73000002</v>
      </c>
      <c r="K122" s="89">
        <f t="shared" ref="K122" si="45">IF(ISERROR((H122-I122)/ABS(I122)),"",(H122-I122)/ABS(I122))</f>
        <v>-0.19593497256029679</v>
      </c>
      <c r="L122" s="67">
        <v>2489419343</v>
      </c>
      <c r="M122" s="90">
        <f t="shared" ref="M122" si="46">H122/L122</f>
        <v>0.48260218261267035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139</v>
      </c>
      <c r="B126" s="171"/>
      <c r="C126" s="171"/>
      <c r="D126" s="171"/>
      <c r="E126" s="171"/>
      <c r="F126" s="6"/>
      <c r="G126" s="171" t="str">
        <f>+A126</f>
        <v>Vitoria-Gasteizen, 2020ko IRAILAREN 11n / Vitoria-Gasteiz, 11 de SEPTIEMBRE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/>
      <c r="H128" s="52"/>
      <c r="I128" s="48"/>
      <c r="J128" s="66"/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/>
      <c r="H129" s="14"/>
      <c r="I129" s="14"/>
      <c r="J129" s="66"/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66675</xdr:colOff>
                <xdr:row>123</xdr:row>
                <xdr:rowOff>57150</xdr:rowOff>
              </from>
              <to>
                <xdr:col>4</xdr:col>
                <xdr:colOff>466725</xdr:colOff>
                <xdr:row>131</xdr:row>
                <xdr:rowOff>66675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 sizeWithCells="1">
              <from>
                <xdr:col>11</xdr:col>
                <xdr:colOff>628650</xdr:colOff>
                <xdr:row>123</xdr:row>
                <xdr:rowOff>66675</xdr:rowOff>
              </from>
              <to>
                <xdr:col>12</xdr:col>
                <xdr:colOff>266700</xdr:colOff>
                <xdr:row>131</xdr:row>
                <xdr:rowOff>76200</xdr:rowOff>
              </to>
            </anchor>
          </objectPr>
        </oleObject>
      </mc:Choice>
      <mc:Fallback>
        <oleObject progId="Word.Picture.8" shapeId="9218" r:id="rId6"/>
      </mc:Fallback>
    </mc:AlternateContent>
    <mc:AlternateContent xmlns:mc="http://schemas.openxmlformats.org/markup-compatibility/2006">
      <mc:Choice Requires="x14">
        <oleObject progId="Word.Picture.8" shapeId="9219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9219" r:id="rId7"/>
      </mc:Fallback>
    </mc:AlternateContent>
    <mc:AlternateContent xmlns:mc="http://schemas.openxmlformats.org/markup-compatibility/2006">
      <mc:Choice Requires="x14">
        <oleObject progId="Word.Picture.8" shapeId="9220" r:id="rId9">
          <objectPr defaultSize="0" r:id="rId8">
            <anchor moveWithCells="1" sizeWithCells="1">
              <from>
                <xdr:col>6</xdr:col>
                <xdr:colOff>28575</xdr:colOff>
                <xdr:row>0</xdr:row>
                <xdr:rowOff>19050</xdr:rowOff>
              </from>
              <to>
                <xdr:col>6</xdr:col>
                <xdr:colOff>1000125</xdr:colOff>
                <xdr:row>6</xdr:row>
                <xdr:rowOff>66675</xdr:rowOff>
              </to>
            </anchor>
          </objectPr>
        </oleObject>
      </mc:Choice>
      <mc:Fallback>
        <oleObject progId="Word.Picture.8" shapeId="9220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6"/>
  <sheetViews>
    <sheetView showGridLines="0" zoomScaleNormal="100" workbookViewId="0"/>
  </sheetViews>
  <sheetFormatPr baseColWidth="10" defaultRowHeight="8.25" x14ac:dyDescent="0.15"/>
  <cols>
    <col min="1" max="1" width="54.85546875" style="1" customWidth="1"/>
    <col min="2" max="2" width="11.7109375" style="1" customWidth="1"/>
    <col min="3" max="3" width="10.7109375" style="1" customWidth="1"/>
    <col min="4" max="4" width="10.42578125" style="1" customWidth="1"/>
    <col min="5" max="5" width="11.140625" style="1" customWidth="1"/>
    <col min="6" max="6" width="11.42578125" style="1"/>
    <col min="7" max="7" width="52.140625" style="1" customWidth="1"/>
    <col min="8" max="8" width="14.5703125" style="1" customWidth="1"/>
    <col min="9" max="9" width="14.140625" style="1" customWidth="1"/>
    <col min="10" max="10" width="10.28515625" style="1" customWidth="1"/>
    <col min="11" max="11" width="8.140625" style="1" customWidth="1"/>
    <col min="12" max="12" width="11.85546875" style="1" customWidth="1"/>
    <col min="13" max="13" width="9.5703125" style="1" customWidth="1"/>
    <col min="14" max="16384" width="11.42578125" style="1"/>
  </cols>
  <sheetData>
    <row r="1" spans="1:14" ht="9.9499999999999993" customHeight="1" x14ac:dyDescent="0.15"/>
    <row r="2" spans="1:14" ht="8.1" customHeight="1" x14ac:dyDescent="0.15">
      <c r="B2" s="68"/>
      <c r="J2" s="68" t="s">
        <v>89</v>
      </c>
    </row>
    <row r="3" spans="1:14" ht="8.1" customHeight="1" x14ac:dyDescent="0.15">
      <c r="B3" s="68" t="s">
        <v>92</v>
      </c>
      <c r="J3" s="68" t="s">
        <v>88</v>
      </c>
    </row>
    <row r="4" spans="1:14" ht="8.1" customHeight="1" x14ac:dyDescent="0.15">
      <c r="B4" s="68" t="s">
        <v>91</v>
      </c>
    </row>
    <row r="5" spans="1:14" ht="8.1" customHeight="1" x14ac:dyDescent="0.15"/>
    <row r="6" spans="1:14" ht="8.1" customHeight="1" x14ac:dyDescent="0.15"/>
    <row r="7" spans="1:14" x14ac:dyDescent="0.15">
      <c r="E7" s="16" t="s">
        <v>87</v>
      </c>
      <c r="M7" s="16" t="str">
        <f>+E7</f>
        <v>GP-10-01-IMP/VER:09</v>
      </c>
    </row>
    <row r="8" spans="1:14" ht="5.0999999999999996" customHeight="1" x14ac:dyDescent="0.15">
      <c r="A8" s="3"/>
      <c r="B8" s="3"/>
      <c r="C8" s="3"/>
      <c r="D8" s="3"/>
      <c r="E8" s="8"/>
      <c r="G8" s="39"/>
      <c r="H8" s="39"/>
      <c r="I8" s="39"/>
      <c r="J8" s="39"/>
      <c r="K8" s="39"/>
      <c r="L8" s="39"/>
      <c r="M8" s="40"/>
    </row>
    <row r="9" spans="1:14" s="11" customFormat="1" ht="10.5" x14ac:dyDescent="0.15">
      <c r="A9" s="62" t="s">
        <v>140</v>
      </c>
      <c r="B9" s="72" t="s">
        <v>24</v>
      </c>
      <c r="C9" s="72" t="s">
        <v>15</v>
      </c>
      <c r="D9" s="72" t="s">
        <v>26</v>
      </c>
      <c r="E9" s="74" t="s">
        <v>16</v>
      </c>
      <c r="G9" s="62" t="s">
        <v>141</v>
      </c>
      <c r="H9" s="72" t="s">
        <v>18</v>
      </c>
      <c r="I9" s="72" t="s">
        <v>27</v>
      </c>
      <c r="J9" s="72" t="s">
        <v>19</v>
      </c>
      <c r="K9" s="72" t="s">
        <v>20</v>
      </c>
      <c r="L9" s="72" t="s">
        <v>31</v>
      </c>
      <c r="M9" s="74" t="s">
        <v>22</v>
      </c>
      <c r="N9" s="68"/>
    </row>
    <row r="10" spans="1:14" s="11" customFormat="1" ht="10.5" x14ac:dyDescent="0.15">
      <c r="A10" s="63"/>
      <c r="B10" s="72" t="s">
        <v>25</v>
      </c>
      <c r="C10" s="72"/>
      <c r="D10" s="72" t="s">
        <v>24</v>
      </c>
      <c r="E10" s="74"/>
      <c r="G10" s="63"/>
      <c r="H10" s="72" t="s">
        <v>29</v>
      </c>
      <c r="I10" s="72" t="s">
        <v>33</v>
      </c>
      <c r="J10" s="72"/>
      <c r="K10" s="72"/>
      <c r="L10" s="72" t="s">
        <v>32</v>
      </c>
      <c r="M10" s="74"/>
      <c r="N10" s="68"/>
    </row>
    <row r="11" spans="1:14" s="11" customFormat="1" ht="10.5" x14ac:dyDescent="0.15">
      <c r="A11" s="63" t="s">
        <v>142</v>
      </c>
      <c r="B11" s="72" t="s">
        <v>23</v>
      </c>
      <c r="C11" s="72" t="s">
        <v>12</v>
      </c>
      <c r="D11" s="72" t="s">
        <v>13</v>
      </c>
      <c r="E11" s="74" t="s">
        <v>17</v>
      </c>
      <c r="G11" s="62" t="s">
        <v>143</v>
      </c>
      <c r="H11" s="72" t="s">
        <v>30</v>
      </c>
      <c r="I11" s="72" t="s">
        <v>28</v>
      </c>
      <c r="J11" s="72" t="s">
        <v>11</v>
      </c>
      <c r="K11" s="72" t="s">
        <v>21</v>
      </c>
      <c r="L11" s="72" t="s">
        <v>98</v>
      </c>
      <c r="M11" s="74" t="s">
        <v>34</v>
      </c>
      <c r="N11" s="68"/>
    </row>
    <row r="12" spans="1:14" ht="5.0999999999999996" customHeight="1" x14ac:dyDescent="0.15">
      <c r="A12" s="7"/>
      <c r="B12" s="5"/>
      <c r="C12" s="5"/>
      <c r="D12" s="5"/>
      <c r="E12" s="9"/>
      <c r="G12" s="75"/>
      <c r="H12" s="76"/>
      <c r="I12" s="76"/>
      <c r="J12" s="76"/>
      <c r="K12" s="76"/>
      <c r="L12" s="76"/>
      <c r="M12" s="77"/>
      <c r="N12" s="78"/>
    </row>
    <row r="13" spans="1:14" ht="5.0999999999999996" customHeight="1" x14ac:dyDescent="0.15">
      <c r="A13" s="4"/>
      <c r="B13" s="4"/>
      <c r="C13" s="4"/>
      <c r="D13" s="4"/>
      <c r="E13" s="10"/>
      <c r="G13" s="4"/>
      <c r="H13" s="69"/>
      <c r="I13" s="69"/>
      <c r="J13" s="69"/>
      <c r="K13" s="79"/>
      <c r="L13" s="69"/>
      <c r="M13" s="80"/>
      <c r="N13" s="78"/>
    </row>
    <row r="14" spans="1:14" ht="9" customHeight="1" x14ac:dyDescent="0.15">
      <c r="A14" s="69" t="s">
        <v>0</v>
      </c>
      <c r="B14" s="4"/>
      <c r="C14" s="4"/>
      <c r="D14" s="4"/>
      <c r="E14" s="10"/>
      <c r="G14" s="69" t="s">
        <v>0</v>
      </c>
      <c r="H14" s="69"/>
      <c r="I14" s="69"/>
      <c r="J14" s="69"/>
      <c r="K14" s="79"/>
      <c r="L14" s="69"/>
      <c r="M14" s="80"/>
      <c r="N14" s="78"/>
    </row>
    <row r="15" spans="1:14" ht="9" x14ac:dyDescent="0.15">
      <c r="A15" s="69" t="s">
        <v>81</v>
      </c>
      <c r="B15" s="73">
        <v>61066415.359999999</v>
      </c>
      <c r="C15" s="73" t="s">
        <v>108</v>
      </c>
      <c r="D15" s="73">
        <v>379432.27</v>
      </c>
      <c r="E15" s="81">
        <v>61445847.630000003</v>
      </c>
      <c r="G15" s="69" t="s">
        <v>81</v>
      </c>
      <c r="H15" s="73">
        <v>592359994.25999999</v>
      </c>
      <c r="I15" s="73">
        <v>593447380.05999994</v>
      </c>
      <c r="J15" s="73">
        <v>-1087385.8</v>
      </c>
      <c r="K15" s="79">
        <f t="shared" ref="K15:K21" si="0">IF(ISERROR((H15-I15)/ABS(I15)),"",(H15-I15)/ABS(I15))</f>
        <v>-1.8323204997383478E-3</v>
      </c>
      <c r="L15" s="73">
        <v>886000000</v>
      </c>
      <c r="M15" s="82">
        <f t="shared" ref="M15:M20" si="1">H15/L15</f>
        <v>0.66857787162528215</v>
      </c>
      <c r="N15" s="78"/>
    </row>
    <row r="16" spans="1:14" ht="9" x14ac:dyDescent="0.15">
      <c r="A16" s="69" t="s">
        <v>45</v>
      </c>
      <c r="B16" s="73">
        <v>1268683.96</v>
      </c>
      <c r="C16" s="73" t="s">
        <v>108</v>
      </c>
      <c r="D16" s="73">
        <v>18702.61</v>
      </c>
      <c r="E16" s="81">
        <v>1287386.57</v>
      </c>
      <c r="G16" s="69" t="s">
        <v>45</v>
      </c>
      <c r="H16" s="73">
        <v>17090701.84</v>
      </c>
      <c r="I16" s="73">
        <v>15775745.050000001</v>
      </c>
      <c r="J16" s="73">
        <v>1314956.79</v>
      </c>
      <c r="K16" s="79">
        <f t="shared" si="0"/>
        <v>8.3353070541666685E-2</v>
      </c>
      <c r="L16" s="73">
        <v>18700000</v>
      </c>
      <c r="M16" s="82">
        <f t="shared" si="1"/>
        <v>0.91394127486631016</v>
      </c>
      <c r="N16" s="78"/>
    </row>
    <row r="17" spans="1:14" ht="9" x14ac:dyDescent="0.15">
      <c r="A17" s="69" t="s">
        <v>46</v>
      </c>
      <c r="B17" s="73">
        <v>190837.78</v>
      </c>
      <c r="C17" s="73" t="s">
        <v>108</v>
      </c>
      <c r="D17" s="73">
        <v>20698.03</v>
      </c>
      <c r="E17" s="81">
        <v>211535.81</v>
      </c>
      <c r="G17" s="69" t="s">
        <v>46</v>
      </c>
      <c r="H17" s="73">
        <v>6237621.4199999999</v>
      </c>
      <c r="I17" s="73">
        <v>6936862.3200000003</v>
      </c>
      <c r="J17" s="73">
        <v>-699240.9</v>
      </c>
      <c r="K17" s="79">
        <f t="shared" si="0"/>
        <v>-0.10080074646774889</v>
      </c>
      <c r="L17" s="73">
        <v>9700000</v>
      </c>
      <c r="M17" s="82">
        <f t="shared" si="1"/>
        <v>0.64305375463917525</v>
      </c>
      <c r="N17" s="78"/>
    </row>
    <row r="18" spans="1:14" ht="9" x14ac:dyDescent="0.15">
      <c r="A18" s="69" t="s">
        <v>60</v>
      </c>
      <c r="B18" s="73">
        <v>304494.53000000003</v>
      </c>
      <c r="C18" s="73" t="s">
        <v>108</v>
      </c>
      <c r="D18" s="73" t="s">
        <v>108</v>
      </c>
      <c r="E18" s="81">
        <v>304494.53000000003</v>
      </c>
      <c r="G18" s="69" t="s">
        <v>60</v>
      </c>
      <c r="H18" s="73">
        <v>2610196.2000000002</v>
      </c>
      <c r="I18" s="73">
        <v>1510248.82</v>
      </c>
      <c r="J18" s="73">
        <v>1099947.3799999999</v>
      </c>
      <c r="K18" s="79">
        <f t="shared" si="0"/>
        <v>0.72832195955630685</v>
      </c>
      <c r="L18" s="73">
        <v>2300000</v>
      </c>
      <c r="M18" s="82">
        <f t="shared" si="1"/>
        <v>1.1348679130434784</v>
      </c>
      <c r="N18" s="78"/>
    </row>
    <row r="19" spans="1:14" ht="9" x14ac:dyDescent="0.15">
      <c r="A19" s="69" t="s">
        <v>61</v>
      </c>
      <c r="B19" s="73" t="s">
        <v>108</v>
      </c>
      <c r="C19" s="73" t="s">
        <v>108</v>
      </c>
      <c r="D19" s="73" t="s">
        <v>108</v>
      </c>
      <c r="E19" s="81" t="s">
        <v>108</v>
      </c>
      <c r="G19" s="69" t="s">
        <v>61</v>
      </c>
      <c r="H19" s="73">
        <v>216939.53</v>
      </c>
      <c r="I19" s="73">
        <v>2176720.33</v>
      </c>
      <c r="J19" s="73">
        <v>-1959780.8</v>
      </c>
      <c r="K19" s="79">
        <f t="shared" si="0"/>
        <v>-0.90033651681840077</v>
      </c>
      <c r="L19" s="73">
        <v>1400000</v>
      </c>
      <c r="M19" s="82">
        <f t="shared" si="1"/>
        <v>0.15495680714285714</v>
      </c>
      <c r="N19" s="78"/>
    </row>
    <row r="20" spans="1:14" ht="9" x14ac:dyDescent="0.15">
      <c r="A20" s="69" t="s">
        <v>47</v>
      </c>
      <c r="B20" s="73">
        <v>82169.05</v>
      </c>
      <c r="C20" s="73" t="s">
        <v>108</v>
      </c>
      <c r="D20" s="73">
        <v>46468.23</v>
      </c>
      <c r="E20" s="81">
        <v>128637.28</v>
      </c>
      <c r="G20" s="69" t="s">
        <v>47</v>
      </c>
      <c r="H20" s="73">
        <v>8907375.3800000008</v>
      </c>
      <c r="I20" s="73">
        <v>22996764.449999999</v>
      </c>
      <c r="J20" s="73">
        <v>-14089389.07</v>
      </c>
      <c r="K20" s="79">
        <f t="shared" si="0"/>
        <v>-0.61266832126029791</v>
      </c>
      <c r="L20" s="73">
        <v>31800000</v>
      </c>
      <c r="M20" s="82">
        <f t="shared" si="1"/>
        <v>0.28010614402515727</v>
      </c>
      <c r="N20" s="78"/>
    </row>
    <row r="21" spans="1:14" ht="9" x14ac:dyDescent="0.15">
      <c r="A21" s="69" t="s">
        <v>62</v>
      </c>
      <c r="B21" s="73">
        <v>492875.83</v>
      </c>
      <c r="C21" s="73">
        <v>13029123.35</v>
      </c>
      <c r="D21" s="73">
        <v>160502.73000000001</v>
      </c>
      <c r="E21" s="81">
        <v>-12375744.789999999</v>
      </c>
      <c r="G21" s="69" t="s">
        <v>62</v>
      </c>
      <c r="H21" s="73">
        <v>-110963878.66</v>
      </c>
      <c r="I21" s="73">
        <v>-58473144.390000001</v>
      </c>
      <c r="J21" s="73">
        <v>-52490734.270000003</v>
      </c>
      <c r="K21" s="79">
        <f t="shared" si="0"/>
        <v>-0.89768961148901194</v>
      </c>
      <c r="L21" s="73">
        <v>-32000000</v>
      </c>
      <c r="M21" s="82"/>
      <c r="N21" s="78"/>
    </row>
    <row r="22" spans="1:14" ht="5.0999999999999996" customHeight="1" x14ac:dyDescent="0.15">
      <c r="A22" s="80"/>
      <c r="B22" s="83"/>
      <c r="C22" s="84"/>
      <c r="D22" s="84"/>
      <c r="E22" s="83"/>
      <c r="G22" s="80"/>
      <c r="H22" s="84"/>
      <c r="I22" s="84"/>
      <c r="J22" s="84"/>
      <c r="K22" s="85"/>
      <c r="L22" s="84"/>
      <c r="M22" s="86"/>
      <c r="N22" s="78"/>
    </row>
    <row r="23" spans="1:14" ht="3" customHeight="1" x14ac:dyDescent="0.15">
      <c r="A23" s="69"/>
      <c r="B23" s="73"/>
      <c r="C23" s="73"/>
      <c r="D23" s="73"/>
      <c r="E23" s="81"/>
      <c r="G23" s="69"/>
      <c r="H23" s="73"/>
      <c r="I23" s="73"/>
      <c r="J23" s="73"/>
      <c r="K23" s="79"/>
      <c r="L23" s="73"/>
      <c r="M23" s="82"/>
      <c r="N23" s="78"/>
    </row>
    <row r="24" spans="1:14" s="11" customFormat="1" ht="9" x14ac:dyDescent="0.15">
      <c r="A24" s="87" t="s">
        <v>2</v>
      </c>
      <c r="B24" s="67">
        <v>63405476.509999998</v>
      </c>
      <c r="C24" s="67">
        <v>13029123.35</v>
      </c>
      <c r="D24" s="67">
        <v>625803.87</v>
      </c>
      <c r="E24" s="88">
        <v>51002157.030000001</v>
      </c>
      <c r="G24" s="87" t="s">
        <v>2</v>
      </c>
      <c r="H24" s="67">
        <v>516458949.97000003</v>
      </c>
      <c r="I24" s="67">
        <v>584370576.63999999</v>
      </c>
      <c r="J24" s="67">
        <v>-67911626.670000002</v>
      </c>
      <c r="K24" s="89">
        <f t="shared" ref="K24" si="2">IF(ISERROR((H24-I24)/ABS(I24)),"",(H24-I24)/ABS(I24))</f>
        <v>-0.11621328893811973</v>
      </c>
      <c r="L24" s="67">
        <v>917900000</v>
      </c>
      <c r="M24" s="90">
        <f t="shared" ref="M24" si="3">H24/L24</f>
        <v>0.56265273991720233</v>
      </c>
      <c r="N24" s="68"/>
    </row>
    <row r="25" spans="1:14" ht="3" customHeight="1" x14ac:dyDescent="0.15">
      <c r="A25" s="80"/>
      <c r="B25" s="84"/>
      <c r="C25" s="84"/>
      <c r="D25" s="84"/>
      <c r="E25" s="83"/>
      <c r="G25" s="80"/>
      <c r="H25" s="84"/>
      <c r="I25" s="84"/>
      <c r="J25" s="84"/>
      <c r="K25" s="85"/>
      <c r="L25" s="84"/>
      <c r="M25" s="86"/>
      <c r="N25" s="78"/>
    </row>
    <row r="26" spans="1:14" ht="5.0999999999999996" customHeight="1" x14ac:dyDescent="0.15">
      <c r="A26" s="69"/>
      <c r="B26" s="73"/>
      <c r="C26" s="73"/>
      <c r="D26" s="73"/>
      <c r="E26" s="81"/>
      <c r="G26" s="69"/>
      <c r="H26" s="73"/>
      <c r="I26" s="73"/>
      <c r="J26" s="73"/>
      <c r="K26" s="79"/>
      <c r="L26" s="73"/>
      <c r="M26" s="82"/>
      <c r="N26" s="78"/>
    </row>
    <row r="27" spans="1:14" ht="9" customHeight="1" x14ac:dyDescent="0.15">
      <c r="A27" s="69" t="s">
        <v>3</v>
      </c>
      <c r="B27" s="73"/>
      <c r="C27" s="73"/>
      <c r="D27" s="73"/>
      <c r="E27" s="81"/>
      <c r="G27" s="69" t="s">
        <v>3</v>
      </c>
      <c r="H27" s="73"/>
      <c r="I27" s="73"/>
      <c r="J27" s="73"/>
      <c r="K27" s="79"/>
      <c r="L27" s="73"/>
      <c r="M27" s="82"/>
      <c r="N27" s="78"/>
    </row>
    <row r="28" spans="1:14" ht="9" x14ac:dyDescent="0.15">
      <c r="A28" s="69" t="s">
        <v>45</v>
      </c>
      <c r="B28" s="73">
        <v>1268683.95</v>
      </c>
      <c r="C28" s="73" t="s">
        <v>108</v>
      </c>
      <c r="D28" s="73">
        <v>18702.61</v>
      </c>
      <c r="E28" s="81">
        <v>1287386.56</v>
      </c>
      <c r="G28" s="69" t="s">
        <v>45</v>
      </c>
      <c r="H28" s="73">
        <v>17090701.690000001</v>
      </c>
      <c r="I28" s="73">
        <v>15775744.939999999</v>
      </c>
      <c r="J28" s="73">
        <v>1314956.75</v>
      </c>
      <c r="K28" s="79">
        <f t="shared" ref="K28:K31" si="4">IF(ISERROR((H28-I28)/ABS(I28)),"",(H28-I28)/ABS(I28))</f>
        <v>8.3353068587327314E-2</v>
      </c>
      <c r="L28" s="73">
        <v>18700000</v>
      </c>
      <c r="M28" s="82">
        <f t="shared" ref="M28:M31" si="5">H28/L28</f>
        <v>0.91394126684491983</v>
      </c>
      <c r="N28" s="78"/>
    </row>
    <row r="29" spans="1:14" ht="9" x14ac:dyDescent="0.15">
      <c r="A29" s="69" t="s">
        <v>46</v>
      </c>
      <c r="B29" s="73">
        <v>190837.77</v>
      </c>
      <c r="C29" s="73" t="s">
        <v>108</v>
      </c>
      <c r="D29" s="73">
        <v>20698.009999999998</v>
      </c>
      <c r="E29" s="81">
        <v>211535.78</v>
      </c>
      <c r="G29" s="69" t="s">
        <v>46</v>
      </c>
      <c r="H29" s="73">
        <v>6237621.21</v>
      </c>
      <c r="I29" s="73">
        <v>6936862.1799999997</v>
      </c>
      <c r="J29" s="73">
        <v>-699240.97</v>
      </c>
      <c r="K29" s="79">
        <f t="shared" si="4"/>
        <v>-0.10080075859313091</v>
      </c>
      <c r="L29" s="73">
        <v>9700000</v>
      </c>
      <c r="M29" s="82">
        <f t="shared" si="5"/>
        <v>0.64305373298969071</v>
      </c>
      <c r="N29" s="78"/>
    </row>
    <row r="30" spans="1:14" ht="9" x14ac:dyDescent="0.15">
      <c r="A30" s="69" t="s">
        <v>63</v>
      </c>
      <c r="B30" s="73">
        <v>304494.53000000003</v>
      </c>
      <c r="C30" s="73" t="s">
        <v>108</v>
      </c>
      <c r="D30" s="73" t="s">
        <v>108</v>
      </c>
      <c r="E30" s="81">
        <v>304494.53000000003</v>
      </c>
      <c r="G30" s="69" t="s">
        <v>63</v>
      </c>
      <c r="H30" s="73">
        <v>2610196.16</v>
      </c>
      <c r="I30" s="73">
        <v>1510248.78</v>
      </c>
      <c r="J30" s="73">
        <v>1099947.3799999999</v>
      </c>
      <c r="K30" s="79">
        <f t="shared" si="4"/>
        <v>0.72832197884642558</v>
      </c>
      <c r="L30" s="73">
        <v>2300000</v>
      </c>
      <c r="M30" s="82">
        <f t="shared" si="5"/>
        <v>1.1348678956521741</v>
      </c>
      <c r="N30" s="78"/>
    </row>
    <row r="31" spans="1:14" ht="9" x14ac:dyDescent="0.15">
      <c r="A31" s="69" t="s">
        <v>1</v>
      </c>
      <c r="B31" s="73">
        <v>542386.57999999996</v>
      </c>
      <c r="C31" s="73">
        <v>28456.02</v>
      </c>
      <c r="D31" s="73">
        <v>194166.06</v>
      </c>
      <c r="E31" s="81">
        <v>708096.62</v>
      </c>
      <c r="G31" s="69" t="s">
        <v>1</v>
      </c>
      <c r="H31" s="73">
        <v>79257877.319999993</v>
      </c>
      <c r="I31" s="73">
        <v>124996622.92</v>
      </c>
      <c r="J31" s="73">
        <v>-45738745.600000001</v>
      </c>
      <c r="K31" s="79">
        <f t="shared" si="4"/>
        <v>-0.36591985072487593</v>
      </c>
      <c r="L31" s="73">
        <v>178500000</v>
      </c>
      <c r="M31" s="82">
        <f t="shared" si="5"/>
        <v>0.44402172168067222</v>
      </c>
      <c r="N31" s="78"/>
    </row>
    <row r="32" spans="1:14" ht="5.0999999999999996" customHeight="1" x14ac:dyDescent="0.15">
      <c r="A32" s="80"/>
      <c r="B32" s="84"/>
      <c r="C32" s="84"/>
      <c r="D32" s="84"/>
      <c r="E32" s="83"/>
      <c r="G32" s="80"/>
      <c r="H32" s="84"/>
      <c r="I32" s="84"/>
      <c r="J32" s="84"/>
      <c r="K32" s="85"/>
      <c r="L32" s="84"/>
      <c r="M32" s="86"/>
      <c r="N32" s="78"/>
    </row>
    <row r="33" spans="1:14" ht="3" customHeight="1" x14ac:dyDescent="0.15">
      <c r="A33" s="69"/>
      <c r="B33" s="73"/>
      <c r="C33" s="73"/>
      <c r="D33" s="73"/>
      <c r="E33" s="81"/>
      <c r="G33" s="69"/>
      <c r="H33" s="73"/>
      <c r="I33" s="73"/>
      <c r="J33" s="73"/>
      <c r="K33" s="79"/>
      <c r="L33" s="73"/>
      <c r="M33" s="82"/>
      <c r="N33" s="78"/>
    </row>
    <row r="34" spans="1:14" s="11" customFormat="1" ht="9" x14ac:dyDescent="0.15">
      <c r="A34" s="72" t="s">
        <v>10</v>
      </c>
      <c r="B34" s="67">
        <v>2306402.83</v>
      </c>
      <c r="C34" s="67">
        <v>28456.02</v>
      </c>
      <c r="D34" s="67">
        <v>233566.68</v>
      </c>
      <c r="E34" s="88">
        <v>2511513.4900000002</v>
      </c>
      <c r="G34" s="72" t="s">
        <v>10</v>
      </c>
      <c r="H34" s="67">
        <v>105196396.38</v>
      </c>
      <c r="I34" s="67">
        <v>149219478.81999999</v>
      </c>
      <c r="J34" s="67">
        <v>-44023082.439999998</v>
      </c>
      <c r="K34" s="89">
        <f t="shared" ref="K34" si="6">IF(ISERROR((H34-I34)/ABS(I34)),"",(H34-I34)/ABS(I34))</f>
        <v>-0.29502235759115619</v>
      </c>
      <c r="L34" s="67">
        <v>209200000</v>
      </c>
      <c r="M34" s="90">
        <f t="shared" ref="M34" si="7">H34/L34</f>
        <v>0.50285084311663475</v>
      </c>
      <c r="N34" s="68"/>
    </row>
    <row r="35" spans="1:14" ht="3" customHeight="1" x14ac:dyDescent="0.15">
      <c r="A35" s="80"/>
      <c r="B35" s="84"/>
      <c r="C35" s="84"/>
      <c r="D35" s="84"/>
      <c r="E35" s="83"/>
      <c r="G35" s="80"/>
      <c r="H35" s="84"/>
      <c r="I35" s="84"/>
      <c r="J35" s="84"/>
      <c r="K35" s="85"/>
      <c r="L35" s="84"/>
      <c r="M35" s="86"/>
      <c r="N35" s="78"/>
    </row>
    <row r="36" spans="1:14" ht="5.0999999999999996" customHeight="1" x14ac:dyDescent="0.15">
      <c r="A36" s="80"/>
      <c r="B36" s="73"/>
      <c r="C36" s="73"/>
      <c r="D36" s="73"/>
      <c r="E36" s="81"/>
      <c r="G36" s="69"/>
      <c r="H36" s="73"/>
      <c r="I36" s="73"/>
      <c r="J36" s="73"/>
      <c r="K36" s="79"/>
      <c r="L36" s="73"/>
      <c r="M36" s="82"/>
      <c r="N36" s="78"/>
    </row>
    <row r="37" spans="1:14" ht="9" x14ac:dyDescent="0.15">
      <c r="A37" s="69" t="s">
        <v>64</v>
      </c>
      <c r="B37" s="73">
        <v>588802.09</v>
      </c>
      <c r="C37" s="73" t="s">
        <v>108</v>
      </c>
      <c r="D37" s="73">
        <v>2409.85</v>
      </c>
      <c r="E37" s="81">
        <v>591211.93999999994</v>
      </c>
      <c r="G37" s="69" t="s">
        <v>64</v>
      </c>
      <c r="H37" s="73">
        <v>8712023.4299999997</v>
      </c>
      <c r="I37" s="73">
        <v>8471589.5800000001</v>
      </c>
      <c r="J37" s="73">
        <v>240433.85</v>
      </c>
      <c r="K37" s="79">
        <f t="shared" ref="K37:K41" si="8">IF(ISERROR((H37-I37)/ABS(I37)),"",(H37-I37)/ABS(I37))</f>
        <v>2.8381196672655574E-2</v>
      </c>
      <c r="L37" s="73">
        <v>11100000</v>
      </c>
      <c r="M37" s="82">
        <f t="shared" ref="M37:M41" si="9">H37/L37</f>
        <v>0.78486697567567565</v>
      </c>
      <c r="N37" s="78"/>
    </row>
    <row r="38" spans="1:14" ht="9" x14ac:dyDescent="0.15">
      <c r="A38" s="69" t="s">
        <v>90</v>
      </c>
      <c r="B38" s="73">
        <v>1170976.74</v>
      </c>
      <c r="C38" s="73" t="s">
        <v>108</v>
      </c>
      <c r="D38" s="73">
        <v>3406.65</v>
      </c>
      <c r="E38" s="81">
        <v>1174383.3899999999</v>
      </c>
      <c r="G38" s="69" t="s">
        <v>90</v>
      </c>
      <c r="H38" s="73">
        <v>24204654.199999999</v>
      </c>
      <c r="I38" s="73">
        <v>23807933.359999999</v>
      </c>
      <c r="J38" s="73">
        <v>396720.84</v>
      </c>
      <c r="K38" s="79">
        <f t="shared" si="8"/>
        <v>1.6663388375680495E-2</v>
      </c>
      <c r="L38" s="73">
        <v>22100000</v>
      </c>
      <c r="M38" s="82">
        <f t="shared" si="9"/>
        <v>1.0952332217194569</v>
      </c>
      <c r="N38" s="78"/>
    </row>
    <row r="39" spans="1:14" ht="9" x14ac:dyDescent="0.15">
      <c r="A39" s="69" t="s">
        <v>65</v>
      </c>
      <c r="B39" s="73">
        <v>2330946.1800000002</v>
      </c>
      <c r="C39" s="73" t="s">
        <v>108</v>
      </c>
      <c r="D39" s="73">
        <v>1944.66</v>
      </c>
      <c r="E39" s="81">
        <v>2332890.84</v>
      </c>
      <c r="G39" s="69" t="s">
        <v>65</v>
      </c>
      <c r="H39" s="73">
        <v>8137113.0999999996</v>
      </c>
      <c r="I39" s="73">
        <v>7108206.7599999998</v>
      </c>
      <c r="J39" s="73">
        <v>1028906.34</v>
      </c>
      <c r="K39" s="79">
        <f t="shared" si="8"/>
        <v>0.14474907311221766</v>
      </c>
      <c r="L39" s="73">
        <v>9150000</v>
      </c>
      <c r="M39" s="82">
        <f t="shared" si="9"/>
        <v>0.88930197814207645</v>
      </c>
      <c r="N39" s="78"/>
    </row>
    <row r="40" spans="1:14" ht="9" x14ac:dyDescent="0.15">
      <c r="A40" s="69" t="s">
        <v>48</v>
      </c>
      <c r="B40" s="73" t="s">
        <v>108</v>
      </c>
      <c r="C40" s="73" t="s">
        <v>108</v>
      </c>
      <c r="D40" s="73" t="s">
        <v>108</v>
      </c>
      <c r="E40" s="81" t="s">
        <v>108</v>
      </c>
      <c r="G40" s="69" t="s">
        <v>48</v>
      </c>
      <c r="H40" s="73">
        <v>3625842.81</v>
      </c>
      <c r="I40" s="73">
        <v>3549599.97</v>
      </c>
      <c r="J40" s="73">
        <v>76242.84</v>
      </c>
      <c r="K40" s="79">
        <f t="shared" si="8"/>
        <v>2.1479276719736914E-2</v>
      </c>
      <c r="L40" s="73">
        <v>3700000</v>
      </c>
      <c r="M40" s="82">
        <f t="shared" si="9"/>
        <v>0.97995751621621618</v>
      </c>
      <c r="N40" s="78"/>
    </row>
    <row r="41" spans="1:14" ht="9" x14ac:dyDescent="0.15">
      <c r="A41" s="69" t="s">
        <v>66</v>
      </c>
      <c r="B41" s="73">
        <v>72.48</v>
      </c>
      <c r="C41" s="73" t="s">
        <v>108</v>
      </c>
      <c r="D41" s="73" t="s">
        <v>108</v>
      </c>
      <c r="E41" s="81">
        <v>72.48</v>
      </c>
      <c r="G41" s="69" t="s">
        <v>66</v>
      </c>
      <c r="H41" s="73">
        <v>3194516.14</v>
      </c>
      <c r="I41" s="73">
        <v>622069.89</v>
      </c>
      <c r="J41" s="73">
        <v>2572446.25</v>
      </c>
      <c r="K41" s="79">
        <f t="shared" si="8"/>
        <v>4.1353010189900044</v>
      </c>
      <c r="L41" s="73">
        <v>5916586</v>
      </c>
      <c r="M41" s="82">
        <f t="shared" si="9"/>
        <v>0.53992558208399233</v>
      </c>
      <c r="N41" s="78"/>
    </row>
    <row r="42" spans="1:14" ht="9" x14ac:dyDescent="0.15">
      <c r="A42" s="69" t="s">
        <v>53</v>
      </c>
      <c r="B42" s="73"/>
      <c r="C42" s="73"/>
      <c r="D42" s="73"/>
      <c r="E42" s="81"/>
      <c r="G42" s="69" t="s">
        <v>53</v>
      </c>
      <c r="H42" s="73"/>
      <c r="I42" s="73"/>
      <c r="J42" s="73"/>
      <c r="K42" s="79"/>
      <c r="L42" s="73"/>
      <c r="M42" s="82"/>
      <c r="N42" s="78"/>
    </row>
    <row r="43" spans="1:14" ht="5.0999999999999996" customHeight="1" x14ac:dyDescent="0.15">
      <c r="A43" s="80"/>
      <c r="B43" s="84"/>
      <c r="C43" s="84"/>
      <c r="D43" s="84"/>
      <c r="E43" s="83"/>
      <c r="G43" s="80"/>
      <c r="H43" s="84"/>
      <c r="I43" s="84"/>
      <c r="J43" s="84"/>
      <c r="K43" s="85"/>
      <c r="L43" s="84"/>
      <c r="M43" s="86"/>
      <c r="N43" s="78"/>
    </row>
    <row r="44" spans="1:14" ht="3" customHeight="1" x14ac:dyDescent="0.15">
      <c r="A44" s="69"/>
      <c r="B44" s="73"/>
      <c r="C44" s="73"/>
      <c r="D44" s="73"/>
      <c r="E44" s="81"/>
      <c r="G44" s="69"/>
      <c r="H44" s="73"/>
      <c r="I44" s="73"/>
      <c r="J44" s="73"/>
      <c r="K44" s="79"/>
      <c r="L44" s="73"/>
      <c r="M44" s="82"/>
      <c r="N44" s="78"/>
    </row>
    <row r="45" spans="1:14" s="11" customFormat="1" ht="9" x14ac:dyDescent="0.15">
      <c r="A45" s="72" t="s">
        <v>35</v>
      </c>
      <c r="B45" s="67">
        <v>69802676.829999998</v>
      </c>
      <c r="C45" s="67">
        <v>13057579.369999999</v>
      </c>
      <c r="D45" s="67">
        <v>867131.71</v>
      </c>
      <c r="E45" s="88">
        <v>57612229.170000002</v>
      </c>
      <c r="G45" s="72" t="s">
        <v>35</v>
      </c>
      <c r="H45" s="67">
        <v>669529496.02999997</v>
      </c>
      <c r="I45" s="67">
        <v>777149455.01999998</v>
      </c>
      <c r="J45" s="67">
        <v>-107619958.98999999</v>
      </c>
      <c r="K45" s="89">
        <f t="shared" ref="K45" si="10">IF(ISERROR((H45-I45)/ABS(I45)),"",(H45-I45)/ABS(I45))</f>
        <v>-0.13848038919004377</v>
      </c>
      <c r="L45" s="67">
        <v>1179066586</v>
      </c>
      <c r="M45" s="90">
        <f t="shared" ref="M45" si="11">H45/L45</f>
        <v>0.56784706137877095</v>
      </c>
      <c r="N45" s="68"/>
    </row>
    <row r="46" spans="1:14" ht="3" customHeight="1" x14ac:dyDescent="0.15">
      <c r="A46" s="80"/>
      <c r="B46" s="84"/>
      <c r="C46" s="84"/>
      <c r="D46" s="84"/>
      <c r="E46" s="83"/>
      <c r="G46" s="80"/>
      <c r="H46" s="84"/>
      <c r="I46" s="84"/>
      <c r="J46" s="84"/>
      <c r="K46" s="85"/>
      <c r="L46" s="84"/>
      <c r="M46" s="86"/>
      <c r="N46" s="78"/>
    </row>
    <row r="47" spans="1:14" ht="5.0999999999999996" customHeight="1" x14ac:dyDescent="0.15">
      <c r="A47" s="69"/>
      <c r="B47" s="73"/>
      <c r="C47" s="73"/>
      <c r="D47" s="73"/>
      <c r="E47" s="81"/>
      <c r="G47" s="69"/>
      <c r="H47" s="73"/>
      <c r="I47" s="73"/>
      <c r="J47" s="73"/>
      <c r="K47" s="79"/>
      <c r="L47" s="73"/>
      <c r="M47" s="82"/>
      <c r="N47" s="78"/>
    </row>
    <row r="48" spans="1:14" ht="9" x14ac:dyDescent="0.15">
      <c r="A48" s="69" t="s">
        <v>82</v>
      </c>
      <c r="B48" s="73">
        <v>56422196.479999997</v>
      </c>
      <c r="C48" s="73">
        <v>59728226.310000002</v>
      </c>
      <c r="D48" s="73">
        <v>310385.52</v>
      </c>
      <c r="E48" s="81">
        <v>-2995644.31</v>
      </c>
      <c r="G48" s="69" t="s">
        <v>82</v>
      </c>
      <c r="H48" s="73">
        <v>327286602.43000001</v>
      </c>
      <c r="I48" s="73">
        <v>466844040.41000003</v>
      </c>
      <c r="J48" s="73">
        <v>-139557437.97999999</v>
      </c>
      <c r="K48" s="79">
        <f t="shared" ref="K48:K51" si="12">IF(ISERROR((H48-I48)/ABS(I48)),"",(H48-I48)/ABS(I48))</f>
        <v>-0.29893803047680639</v>
      </c>
      <c r="L48" s="73">
        <v>667195600</v>
      </c>
      <c r="M48" s="82">
        <f t="shared" ref="M48:M51" si="13">H48/L48</f>
        <v>0.49054070864675969</v>
      </c>
      <c r="N48" s="78"/>
    </row>
    <row r="49" spans="1:14" ht="9" x14ac:dyDescent="0.15">
      <c r="A49" s="69" t="s">
        <v>67</v>
      </c>
      <c r="B49" s="73">
        <v>1878675.98</v>
      </c>
      <c r="C49" s="73" t="s">
        <v>108</v>
      </c>
      <c r="D49" s="73">
        <v>630.04</v>
      </c>
      <c r="E49" s="81">
        <v>1879306.02</v>
      </c>
      <c r="G49" s="69" t="s">
        <v>67</v>
      </c>
      <c r="H49" s="73">
        <v>15048614.08</v>
      </c>
      <c r="I49" s="73">
        <v>16241278.84</v>
      </c>
      <c r="J49" s="73">
        <v>-1192664.76</v>
      </c>
      <c r="K49" s="79">
        <f t="shared" si="12"/>
        <v>-7.3434165606629034E-2</v>
      </c>
      <c r="L49" s="73">
        <v>23500000</v>
      </c>
      <c r="M49" s="82">
        <f t="shared" si="13"/>
        <v>0.64036655659574471</v>
      </c>
      <c r="N49" s="78"/>
    </row>
    <row r="50" spans="1:14" ht="9" x14ac:dyDescent="0.15">
      <c r="A50" s="69" t="s">
        <v>49</v>
      </c>
      <c r="B50" s="73">
        <v>411873.77</v>
      </c>
      <c r="C50" s="73">
        <v>605.82000000000005</v>
      </c>
      <c r="D50" s="73">
        <v>5504.61</v>
      </c>
      <c r="E50" s="81">
        <v>416772.56</v>
      </c>
      <c r="G50" s="69" t="s">
        <v>49</v>
      </c>
      <c r="H50" s="73">
        <v>4526924.68</v>
      </c>
      <c r="I50" s="73">
        <v>5046245.3099999996</v>
      </c>
      <c r="J50" s="73">
        <v>-519320.63</v>
      </c>
      <c r="K50" s="79">
        <f t="shared" si="12"/>
        <v>-0.10291228390559554</v>
      </c>
      <c r="L50" s="73">
        <v>6500000</v>
      </c>
      <c r="M50" s="82">
        <f t="shared" si="13"/>
        <v>0.69644995076923077</v>
      </c>
      <c r="N50" s="78"/>
    </row>
    <row r="51" spans="1:14" ht="9" x14ac:dyDescent="0.15">
      <c r="A51" s="69" t="s">
        <v>68</v>
      </c>
      <c r="B51" s="73">
        <v>258000.74</v>
      </c>
      <c r="C51" s="73" t="s">
        <v>108</v>
      </c>
      <c r="D51" s="73" t="s">
        <v>108</v>
      </c>
      <c r="E51" s="81">
        <v>258000.74</v>
      </c>
      <c r="G51" s="69" t="s">
        <v>68</v>
      </c>
      <c r="H51" s="73">
        <v>1759358.54</v>
      </c>
      <c r="I51" s="73">
        <v>3407319.05</v>
      </c>
      <c r="J51" s="73">
        <v>-1647960.51</v>
      </c>
      <c r="K51" s="79">
        <f t="shared" si="12"/>
        <v>-0.48365312605521926</v>
      </c>
      <c r="L51" s="73">
        <v>4250000</v>
      </c>
      <c r="M51" s="82">
        <f t="shared" si="13"/>
        <v>0.41396671529411766</v>
      </c>
      <c r="N51" s="78"/>
    </row>
    <row r="52" spans="1:14" ht="9" x14ac:dyDescent="0.15">
      <c r="A52" s="69" t="s">
        <v>69</v>
      </c>
      <c r="B52" s="73"/>
      <c r="C52" s="73"/>
      <c r="D52" s="73"/>
      <c r="E52" s="81"/>
      <c r="G52" s="69" t="s">
        <v>69</v>
      </c>
      <c r="H52" s="73"/>
      <c r="I52" s="73"/>
      <c r="J52" s="73"/>
      <c r="K52" s="79"/>
      <c r="L52" s="73"/>
      <c r="M52" s="82"/>
      <c r="N52" s="78"/>
    </row>
    <row r="53" spans="1:14" ht="9" x14ac:dyDescent="0.15">
      <c r="A53" s="69" t="s">
        <v>50</v>
      </c>
      <c r="B53" s="73">
        <v>49622.71</v>
      </c>
      <c r="C53" s="73" t="s">
        <v>108</v>
      </c>
      <c r="D53" s="73" t="s">
        <v>108</v>
      </c>
      <c r="E53" s="81">
        <v>49622.71</v>
      </c>
      <c r="G53" s="69" t="s">
        <v>50</v>
      </c>
      <c r="H53" s="73">
        <v>318881.17</v>
      </c>
      <c r="I53" s="73">
        <v>752126.72</v>
      </c>
      <c r="J53" s="73">
        <v>-433245.55</v>
      </c>
      <c r="K53" s="79">
        <f t="shared" ref="K53:K65" si="14">IF(ISERROR((H53-I53)/ABS(I53)),"",(H53-I53)/ABS(I53))</f>
        <v>-0.57602733486187008</v>
      </c>
      <c r="L53" s="73">
        <v>1079210</v>
      </c>
      <c r="M53" s="82">
        <f t="shared" ref="M53:M64" si="15">H53/L53</f>
        <v>0.29547647816458333</v>
      </c>
      <c r="N53" s="78"/>
    </row>
    <row r="54" spans="1:14" ht="9" x14ac:dyDescent="0.15">
      <c r="A54" s="69" t="s">
        <v>51</v>
      </c>
      <c r="B54" s="73">
        <v>6253.08</v>
      </c>
      <c r="C54" s="73" t="s">
        <v>108</v>
      </c>
      <c r="D54" s="73" t="s">
        <v>108</v>
      </c>
      <c r="E54" s="81">
        <v>6253.08</v>
      </c>
      <c r="G54" s="69" t="s">
        <v>51</v>
      </c>
      <c r="H54" s="73">
        <v>23263.72</v>
      </c>
      <c r="I54" s="73">
        <v>36220.68</v>
      </c>
      <c r="J54" s="73">
        <v>-12956.96</v>
      </c>
      <c r="K54" s="79">
        <f t="shared" si="14"/>
        <v>-0.35772271531070093</v>
      </c>
      <c r="L54" s="73">
        <v>16086</v>
      </c>
      <c r="M54" s="82">
        <f t="shared" si="15"/>
        <v>1.4462091259480294</v>
      </c>
      <c r="N54" s="78"/>
    </row>
    <row r="55" spans="1:14" ht="9" x14ac:dyDescent="0.15">
      <c r="A55" s="69" t="s">
        <v>4</v>
      </c>
      <c r="B55" s="73"/>
      <c r="C55" s="73"/>
      <c r="D55" s="73"/>
      <c r="E55" s="81"/>
      <c r="G55" s="69" t="s">
        <v>4</v>
      </c>
      <c r="H55" s="73"/>
      <c r="I55" s="73"/>
      <c r="J55" s="73"/>
      <c r="K55" s="79"/>
      <c r="L55" s="73"/>
      <c r="M55" s="82"/>
      <c r="N55" s="78"/>
    </row>
    <row r="56" spans="1:14" ht="9" x14ac:dyDescent="0.15">
      <c r="A56" s="69" t="s">
        <v>93</v>
      </c>
      <c r="B56" s="73">
        <v>11435645.09</v>
      </c>
      <c r="C56" s="73">
        <v>2066631.88</v>
      </c>
      <c r="D56" s="73" t="s">
        <v>108</v>
      </c>
      <c r="E56" s="81">
        <v>9369013.2100000009</v>
      </c>
      <c r="G56" s="69" t="s">
        <v>93</v>
      </c>
      <c r="H56" s="73">
        <v>120804705.16</v>
      </c>
      <c r="I56" s="73">
        <v>151762360.66999999</v>
      </c>
      <c r="J56" s="73">
        <v>-30957655.510000002</v>
      </c>
      <c r="K56" s="79">
        <f t="shared" ref="K56:K57" si="16">IF(ISERROR((H56-I56)/ABS(I56)),"",(H56-I56)/ABS(I56))</f>
        <v>-0.20398770402178928</v>
      </c>
      <c r="L56" s="73">
        <v>244284288</v>
      </c>
      <c r="M56" s="82">
        <f t="shared" ref="M56" si="17">H56/L56</f>
        <v>0.49452507219784841</v>
      </c>
      <c r="N56" s="78"/>
    </row>
    <row r="57" spans="1:14" ht="9" x14ac:dyDescent="0.15">
      <c r="A57" s="69" t="s">
        <v>94</v>
      </c>
      <c r="B57" s="73" t="s">
        <v>108</v>
      </c>
      <c r="C57" s="73" t="s">
        <v>108</v>
      </c>
      <c r="D57" s="73" t="s">
        <v>108</v>
      </c>
      <c r="E57" s="81" t="s">
        <v>108</v>
      </c>
      <c r="G57" s="69" t="s">
        <v>94</v>
      </c>
      <c r="H57" s="73">
        <v>-17266.82</v>
      </c>
      <c r="I57" s="73">
        <v>-496350.02</v>
      </c>
      <c r="J57" s="73">
        <v>479083.2</v>
      </c>
      <c r="K57" s="79">
        <f t="shared" si="16"/>
        <v>0.96521241199909691</v>
      </c>
      <c r="L57" s="73">
        <v>-325400</v>
      </c>
      <c r="M57" s="82"/>
      <c r="N57" s="78"/>
    </row>
    <row r="58" spans="1:14" ht="9" x14ac:dyDescent="0.15">
      <c r="A58" s="69" t="s">
        <v>52</v>
      </c>
      <c r="B58" s="73">
        <v>3729860.52</v>
      </c>
      <c r="C58" s="73" t="s">
        <v>108</v>
      </c>
      <c r="D58" s="73" t="s">
        <v>108</v>
      </c>
      <c r="E58" s="81">
        <v>3729860.52</v>
      </c>
      <c r="G58" s="69" t="s">
        <v>52</v>
      </c>
      <c r="H58" s="73">
        <v>35271659.229999997</v>
      </c>
      <c r="I58" s="73">
        <v>36824076.890000001</v>
      </c>
      <c r="J58" s="73">
        <v>-1552417.66</v>
      </c>
      <c r="K58" s="79">
        <f t="shared" si="14"/>
        <v>-4.2157680276340634E-2</v>
      </c>
      <c r="L58" s="73">
        <v>60075348</v>
      </c>
      <c r="M58" s="82">
        <f t="shared" si="15"/>
        <v>0.58712367725277259</v>
      </c>
      <c r="N58" s="78"/>
    </row>
    <row r="59" spans="1:14" ht="9" x14ac:dyDescent="0.15">
      <c r="A59" s="69" t="s">
        <v>5</v>
      </c>
      <c r="B59" s="73">
        <v>63102.49</v>
      </c>
      <c r="C59" s="73" t="s">
        <v>108</v>
      </c>
      <c r="D59" s="73" t="s">
        <v>108</v>
      </c>
      <c r="E59" s="81">
        <v>63102.49</v>
      </c>
      <c r="G59" s="69" t="s">
        <v>5</v>
      </c>
      <c r="H59" s="73">
        <v>232152.86</v>
      </c>
      <c r="I59" s="73">
        <v>352110.1</v>
      </c>
      <c r="J59" s="73">
        <v>-119957.24</v>
      </c>
      <c r="K59" s="79">
        <f t="shared" si="14"/>
        <v>-0.34068105402259125</v>
      </c>
      <c r="L59" s="73">
        <v>476874</v>
      </c>
      <c r="M59" s="82">
        <f t="shared" si="15"/>
        <v>0.48682222138342618</v>
      </c>
      <c r="N59" s="78"/>
    </row>
    <row r="60" spans="1:14" ht="9" x14ac:dyDescent="0.15">
      <c r="A60" s="69" t="s">
        <v>42</v>
      </c>
      <c r="B60" s="73">
        <v>767677.38</v>
      </c>
      <c r="C60" s="73" t="s">
        <v>108</v>
      </c>
      <c r="D60" s="73" t="s">
        <v>108</v>
      </c>
      <c r="E60" s="81">
        <v>767677.38</v>
      </c>
      <c r="G60" s="69" t="s">
        <v>42</v>
      </c>
      <c r="H60" s="73">
        <v>6606987.2699999996</v>
      </c>
      <c r="I60" s="73">
        <v>7826656.5599999996</v>
      </c>
      <c r="J60" s="73">
        <v>-1219669.29</v>
      </c>
      <c r="K60" s="79">
        <f t="shared" si="14"/>
        <v>-0.15583528939207728</v>
      </c>
      <c r="L60" s="73">
        <v>11133886</v>
      </c>
      <c r="M60" s="82">
        <f t="shared" si="15"/>
        <v>0.59341251293573505</v>
      </c>
      <c r="N60" s="78"/>
    </row>
    <row r="61" spans="1:14" ht="9" x14ac:dyDescent="0.15">
      <c r="A61" s="69" t="s">
        <v>70</v>
      </c>
      <c r="B61" s="73"/>
      <c r="C61" s="73"/>
      <c r="D61" s="73"/>
      <c r="E61" s="81"/>
      <c r="G61" s="69" t="s">
        <v>70</v>
      </c>
      <c r="H61" s="73"/>
      <c r="I61" s="73"/>
      <c r="J61" s="73"/>
      <c r="K61" s="79"/>
      <c r="L61" s="73"/>
      <c r="M61" s="82"/>
      <c r="N61" s="78"/>
    </row>
    <row r="62" spans="1:14" ht="9" x14ac:dyDescent="0.15">
      <c r="A62" s="69" t="s">
        <v>71</v>
      </c>
      <c r="B62" s="73">
        <v>1003879.8</v>
      </c>
      <c r="C62" s="73" t="s">
        <v>108</v>
      </c>
      <c r="D62" s="73" t="s">
        <v>108</v>
      </c>
      <c r="E62" s="81">
        <v>1003879.8</v>
      </c>
      <c r="G62" s="69" t="s">
        <v>71</v>
      </c>
      <c r="H62" s="73">
        <v>8079399.1600000001</v>
      </c>
      <c r="I62" s="73">
        <v>7571108.7599999998</v>
      </c>
      <c r="J62" s="73">
        <v>508290.4</v>
      </c>
      <c r="K62" s="79">
        <f t="shared" si="14"/>
        <v>6.7135530093745524E-2</v>
      </c>
      <c r="L62" s="73">
        <v>12100000</v>
      </c>
      <c r="M62" s="82">
        <f t="shared" si="15"/>
        <v>0.66771893884297517</v>
      </c>
      <c r="N62" s="78"/>
    </row>
    <row r="63" spans="1:14" ht="9" x14ac:dyDescent="0.15">
      <c r="A63" s="69" t="s">
        <v>72</v>
      </c>
      <c r="B63" s="73" t="s">
        <v>108</v>
      </c>
      <c r="C63" s="73" t="s">
        <v>108</v>
      </c>
      <c r="D63" s="73" t="s">
        <v>108</v>
      </c>
      <c r="E63" s="81" t="s">
        <v>108</v>
      </c>
      <c r="G63" s="69" t="s">
        <v>72</v>
      </c>
      <c r="H63" s="73">
        <v>868631.77</v>
      </c>
      <c r="I63" s="73">
        <v>862658.31</v>
      </c>
      <c r="J63" s="73">
        <v>5973.46</v>
      </c>
      <c r="K63" s="79">
        <f t="shared" si="14"/>
        <v>6.9244797514324786E-3</v>
      </c>
      <c r="L63" s="73">
        <v>1100000</v>
      </c>
      <c r="M63" s="82">
        <f t="shared" si="15"/>
        <v>0.78966524545454542</v>
      </c>
      <c r="N63" s="78"/>
    </row>
    <row r="64" spans="1:14" ht="9" x14ac:dyDescent="0.15">
      <c r="A64" s="69" t="s">
        <v>73</v>
      </c>
      <c r="B64" s="73">
        <v>296.98</v>
      </c>
      <c r="C64" s="73" t="s">
        <v>108</v>
      </c>
      <c r="D64" s="73" t="s">
        <v>108</v>
      </c>
      <c r="E64" s="81">
        <v>296.98</v>
      </c>
      <c r="G64" s="69" t="s">
        <v>73</v>
      </c>
      <c r="H64" s="73">
        <v>141064.65</v>
      </c>
      <c r="I64" s="73">
        <v>128405.14</v>
      </c>
      <c r="J64" s="73">
        <v>12659.51</v>
      </c>
      <c r="K64" s="79">
        <f t="shared" si="14"/>
        <v>9.8590367955675259E-2</v>
      </c>
      <c r="L64" s="73">
        <v>220000</v>
      </c>
      <c r="M64" s="82">
        <f t="shared" si="15"/>
        <v>0.64120295454545451</v>
      </c>
      <c r="N64" s="78"/>
    </row>
    <row r="65" spans="1:14" ht="9" x14ac:dyDescent="0.15">
      <c r="A65" s="69" t="s">
        <v>53</v>
      </c>
      <c r="B65" s="73" t="s">
        <v>108</v>
      </c>
      <c r="C65" s="73" t="s">
        <v>108</v>
      </c>
      <c r="D65" s="73" t="s">
        <v>108</v>
      </c>
      <c r="E65" s="81" t="s">
        <v>108</v>
      </c>
      <c r="G65" s="69" t="s">
        <v>53</v>
      </c>
      <c r="H65" s="73">
        <v>-11901.03</v>
      </c>
      <c r="I65" s="73">
        <v>-974372.51</v>
      </c>
      <c r="J65" s="73">
        <v>962471.48</v>
      </c>
      <c r="K65" s="79">
        <f t="shared" si="14"/>
        <v>0.98778595467558905</v>
      </c>
      <c r="L65" s="73">
        <v>-488100</v>
      </c>
      <c r="M65" s="82"/>
      <c r="N65" s="78"/>
    </row>
    <row r="66" spans="1:14" ht="5.0999999999999996" customHeight="1" x14ac:dyDescent="0.15">
      <c r="A66" s="80"/>
      <c r="B66" s="84"/>
      <c r="C66" s="84"/>
      <c r="D66" s="84"/>
      <c r="E66" s="83"/>
      <c r="G66" s="80"/>
      <c r="H66" s="84"/>
      <c r="I66" s="84"/>
      <c r="J66" s="84"/>
      <c r="K66" s="85"/>
      <c r="L66" s="84"/>
      <c r="M66" s="86"/>
      <c r="N66" s="78"/>
    </row>
    <row r="67" spans="1:14" ht="3" customHeight="1" x14ac:dyDescent="0.15">
      <c r="A67" s="69"/>
      <c r="B67" s="73"/>
      <c r="C67" s="73"/>
      <c r="D67" s="73"/>
      <c r="E67" s="81"/>
      <c r="G67" s="69"/>
      <c r="H67" s="73"/>
      <c r="I67" s="73"/>
      <c r="J67" s="73"/>
      <c r="K67" s="79"/>
      <c r="L67" s="73"/>
      <c r="M67" s="82"/>
      <c r="N67" s="78"/>
    </row>
    <row r="68" spans="1:14" s="11" customFormat="1" ht="9" x14ac:dyDescent="0.15">
      <c r="A68" s="72" t="s">
        <v>9</v>
      </c>
      <c r="B68" s="67">
        <v>76027085.019999996</v>
      </c>
      <c r="C68" s="67">
        <v>61795464.009999998</v>
      </c>
      <c r="D68" s="67">
        <v>316520.17</v>
      </c>
      <c r="E68" s="88">
        <v>14548141.18</v>
      </c>
      <c r="G68" s="72" t="s">
        <v>9</v>
      </c>
      <c r="H68" s="67">
        <v>520939076.87</v>
      </c>
      <c r="I68" s="67">
        <v>696183884.90999997</v>
      </c>
      <c r="J68" s="67">
        <v>-175244808.03999999</v>
      </c>
      <c r="K68" s="89">
        <f t="shared" ref="K68" si="18">IF(ISERROR((H68-I68)/ABS(I68)),"",(H68-I68)/ABS(I68))</f>
        <v>-0.25172201172489789</v>
      </c>
      <c r="L68" s="67">
        <v>1031117792</v>
      </c>
      <c r="M68" s="90">
        <f t="shared" ref="M68" si="19">H68/L68</f>
        <v>0.50521781401867227</v>
      </c>
      <c r="N68" s="68"/>
    </row>
    <row r="69" spans="1:14" ht="3" customHeight="1" x14ac:dyDescent="0.15">
      <c r="A69" s="80"/>
      <c r="B69" s="84"/>
      <c r="C69" s="84"/>
      <c r="D69" s="84"/>
      <c r="E69" s="83"/>
      <c r="G69" s="91"/>
      <c r="H69" s="84"/>
      <c r="I69" s="84"/>
      <c r="J69" s="84"/>
      <c r="K69" s="85"/>
      <c r="L69" s="84"/>
      <c r="M69" s="86"/>
      <c r="N69" s="78"/>
    </row>
    <row r="70" spans="1:14" ht="5.0999999999999996" customHeight="1" x14ac:dyDescent="0.15">
      <c r="A70" s="69"/>
      <c r="B70" s="73"/>
      <c r="C70" s="73"/>
      <c r="D70" s="73"/>
      <c r="E70" s="81"/>
      <c r="G70" s="80"/>
      <c r="H70" s="73"/>
      <c r="I70" s="73"/>
      <c r="J70" s="73"/>
      <c r="K70" s="79"/>
      <c r="L70" s="73"/>
      <c r="M70" s="82"/>
      <c r="N70" s="78"/>
    </row>
    <row r="71" spans="1:14" ht="9" x14ac:dyDescent="0.15">
      <c r="A71" s="69" t="s">
        <v>6</v>
      </c>
      <c r="B71" s="73">
        <v>25267.67</v>
      </c>
      <c r="C71" s="73" t="s">
        <v>108</v>
      </c>
      <c r="D71" s="73" t="s">
        <v>108</v>
      </c>
      <c r="E71" s="81">
        <v>25267.67</v>
      </c>
      <c r="G71" s="69" t="s">
        <v>6</v>
      </c>
      <c r="H71" s="73">
        <v>238437.57</v>
      </c>
      <c r="I71" s="73">
        <v>444584.17</v>
      </c>
      <c r="J71" s="73">
        <v>-206146.6</v>
      </c>
      <c r="K71" s="79">
        <f t="shared" ref="K71:K73" si="20">IF(ISERROR((H71-I71)/ABS(I71)),"",(H71-I71)/ABS(I71))</f>
        <v>-0.46368407584102689</v>
      </c>
      <c r="L71" s="73">
        <v>600000</v>
      </c>
      <c r="M71" s="82">
        <f t="shared" ref="M71:M73" si="21">H71/L71</f>
        <v>0.39739595</v>
      </c>
      <c r="N71" s="78"/>
    </row>
    <row r="72" spans="1:14" ht="9" x14ac:dyDescent="0.15">
      <c r="A72" s="69" t="s">
        <v>74</v>
      </c>
      <c r="B72" s="73">
        <v>58216.43</v>
      </c>
      <c r="C72" s="73" t="s">
        <v>108</v>
      </c>
      <c r="D72" s="73" t="s">
        <v>108</v>
      </c>
      <c r="E72" s="81">
        <v>58216.43</v>
      </c>
      <c r="G72" s="69" t="s">
        <v>74</v>
      </c>
      <c r="H72" s="73">
        <v>1657091.13</v>
      </c>
      <c r="I72" s="73">
        <v>2751924.34</v>
      </c>
      <c r="J72" s="73">
        <v>-1094833.21</v>
      </c>
      <c r="K72" s="79">
        <f t="shared" si="20"/>
        <v>-0.39784277281402292</v>
      </c>
      <c r="L72" s="73">
        <v>5600000</v>
      </c>
      <c r="M72" s="82">
        <f t="shared" si="21"/>
        <v>0.29590913035714284</v>
      </c>
      <c r="N72" s="78"/>
    </row>
    <row r="73" spans="1:14" ht="9" x14ac:dyDescent="0.15">
      <c r="A73" s="69" t="s">
        <v>54</v>
      </c>
      <c r="B73" s="73">
        <v>900</v>
      </c>
      <c r="C73" s="73" t="s">
        <v>108</v>
      </c>
      <c r="D73" s="73" t="s">
        <v>108</v>
      </c>
      <c r="E73" s="81">
        <v>900</v>
      </c>
      <c r="G73" s="69" t="s">
        <v>54</v>
      </c>
      <c r="H73" s="73">
        <v>497013.31</v>
      </c>
      <c r="I73" s="73">
        <v>468691.93</v>
      </c>
      <c r="J73" s="73">
        <v>28321.38</v>
      </c>
      <c r="K73" s="79">
        <f t="shared" si="20"/>
        <v>6.0426429787259206E-2</v>
      </c>
      <c r="L73" s="73">
        <v>650000</v>
      </c>
      <c r="M73" s="82">
        <f t="shared" si="21"/>
        <v>0.76463586153846153</v>
      </c>
      <c r="N73" s="78"/>
    </row>
    <row r="74" spans="1:14" ht="5.0999999999999996" customHeight="1" x14ac:dyDescent="0.15">
      <c r="A74" s="80"/>
      <c r="B74" s="84"/>
      <c r="C74" s="84"/>
      <c r="D74" s="84"/>
      <c r="E74" s="83"/>
      <c r="G74" s="80"/>
      <c r="H74" s="84"/>
      <c r="I74" s="84"/>
      <c r="J74" s="84"/>
      <c r="K74" s="85"/>
      <c r="L74" s="84"/>
      <c r="M74" s="86"/>
      <c r="N74" s="78"/>
    </row>
    <row r="75" spans="1:14" ht="3" customHeight="1" x14ac:dyDescent="0.15">
      <c r="A75" s="69"/>
      <c r="B75" s="73"/>
      <c r="C75" s="73"/>
      <c r="D75" s="73"/>
      <c r="E75" s="81"/>
      <c r="G75" s="69"/>
      <c r="H75" s="73"/>
      <c r="I75" s="73"/>
      <c r="J75" s="73"/>
      <c r="K75" s="79"/>
      <c r="L75" s="73"/>
      <c r="M75" s="82"/>
      <c r="N75" s="78"/>
    </row>
    <row r="76" spans="1:14" s="11" customFormat="1" ht="9" x14ac:dyDescent="0.15">
      <c r="A76" s="72" t="s">
        <v>75</v>
      </c>
      <c r="B76" s="67">
        <v>84384.1</v>
      </c>
      <c r="C76" s="67" t="s">
        <v>108</v>
      </c>
      <c r="D76" s="67" t="s">
        <v>108</v>
      </c>
      <c r="E76" s="88">
        <v>84384.1</v>
      </c>
      <c r="G76" s="72" t="s">
        <v>75</v>
      </c>
      <c r="H76" s="67">
        <v>2392542.0099999998</v>
      </c>
      <c r="I76" s="67">
        <v>3665200.44</v>
      </c>
      <c r="J76" s="67">
        <v>-1272658.43</v>
      </c>
      <c r="K76" s="89">
        <f t="shared" ref="K76" si="22">IF(ISERROR((H76-I76)/ABS(I76)),"",(H76-I76)/ABS(I76))</f>
        <v>-0.34722751206479724</v>
      </c>
      <c r="L76" s="67">
        <v>6850000</v>
      </c>
      <c r="M76" s="90">
        <f t="shared" ref="M76" si="23">H76/L76</f>
        <v>0.34927620583941604</v>
      </c>
      <c r="N76" s="68"/>
    </row>
    <row r="77" spans="1:14" ht="3" customHeight="1" x14ac:dyDescent="0.15">
      <c r="A77" s="80"/>
      <c r="B77" s="84"/>
      <c r="C77" s="84"/>
      <c r="D77" s="84"/>
      <c r="E77" s="83"/>
      <c r="G77" s="80"/>
      <c r="H77" s="84"/>
      <c r="I77" s="84"/>
      <c r="J77" s="84"/>
      <c r="K77" s="85"/>
      <c r="L77" s="84"/>
      <c r="M77" s="86"/>
      <c r="N77" s="78"/>
    </row>
    <row r="78" spans="1:14" ht="5.0999999999999996" customHeight="1" x14ac:dyDescent="0.15">
      <c r="A78" s="69"/>
      <c r="B78" s="73"/>
      <c r="C78" s="73"/>
      <c r="D78" s="73"/>
      <c r="E78" s="81"/>
      <c r="G78" s="69"/>
      <c r="H78" s="73"/>
      <c r="I78" s="73"/>
      <c r="J78" s="73"/>
      <c r="K78" s="79"/>
      <c r="L78" s="73"/>
      <c r="M78" s="82"/>
      <c r="N78" s="78"/>
    </row>
    <row r="79" spans="1:14" ht="9" x14ac:dyDescent="0.15">
      <c r="A79" s="69" t="s">
        <v>7</v>
      </c>
      <c r="B79" s="73">
        <v>89886.87</v>
      </c>
      <c r="C79" s="73">
        <v>60</v>
      </c>
      <c r="D79" s="73" t="s">
        <v>108</v>
      </c>
      <c r="E79" s="81">
        <v>89826.87</v>
      </c>
      <c r="G79" s="69" t="s">
        <v>7</v>
      </c>
      <c r="H79" s="73">
        <v>690547.48</v>
      </c>
      <c r="I79" s="73">
        <v>1059211.17</v>
      </c>
      <c r="J79" s="73">
        <v>-368663.69</v>
      </c>
      <c r="K79" s="79">
        <f t="shared" ref="K79:K81" si="24">IF(ISERROR((H79-I79)/ABS(I79)),"",(H79-I79)/ABS(I79))</f>
        <v>-0.34805494923170038</v>
      </c>
      <c r="L79" s="73">
        <v>1450000</v>
      </c>
      <c r="M79" s="82">
        <f t="shared" ref="M79:M81" si="25">H79/L79</f>
        <v>0.47623964137931035</v>
      </c>
      <c r="N79" s="78"/>
    </row>
    <row r="80" spans="1:14" ht="9" x14ac:dyDescent="0.15">
      <c r="A80" s="69" t="s">
        <v>55</v>
      </c>
      <c r="B80" s="73">
        <v>101576.5</v>
      </c>
      <c r="C80" s="73" t="s">
        <v>108</v>
      </c>
      <c r="D80" s="73">
        <v>1176.04</v>
      </c>
      <c r="E80" s="81">
        <v>102752.54</v>
      </c>
      <c r="G80" s="69" t="s">
        <v>55</v>
      </c>
      <c r="H80" s="73">
        <v>837237.5</v>
      </c>
      <c r="I80" s="73">
        <v>1083570.8600000001</v>
      </c>
      <c r="J80" s="73">
        <v>-246333.36</v>
      </c>
      <c r="K80" s="79">
        <f t="shared" si="24"/>
        <v>-0.22733479562194953</v>
      </c>
      <c r="L80" s="73">
        <v>1450000</v>
      </c>
      <c r="M80" s="82">
        <f t="shared" si="25"/>
        <v>0.57740517241379308</v>
      </c>
      <c r="N80" s="78"/>
    </row>
    <row r="81" spans="1:14" ht="9" x14ac:dyDescent="0.15">
      <c r="A81" s="69" t="s">
        <v>56</v>
      </c>
      <c r="B81" s="73">
        <v>22138.799999999999</v>
      </c>
      <c r="C81" s="73">
        <v>600</v>
      </c>
      <c r="D81" s="73">
        <v>34868.629999999997</v>
      </c>
      <c r="E81" s="81">
        <v>56407.43</v>
      </c>
      <c r="G81" s="69" t="s">
        <v>56</v>
      </c>
      <c r="H81" s="73">
        <v>391771.26</v>
      </c>
      <c r="I81" s="73">
        <v>485971.78</v>
      </c>
      <c r="J81" s="73">
        <v>-94200.52</v>
      </c>
      <c r="K81" s="79">
        <f t="shared" si="24"/>
        <v>-0.19383948590595118</v>
      </c>
      <c r="L81" s="73">
        <v>550000</v>
      </c>
      <c r="M81" s="82">
        <f t="shared" si="25"/>
        <v>0.71231138181818188</v>
      </c>
      <c r="N81" s="78"/>
    </row>
    <row r="82" spans="1:14" ht="5.0999999999999996" customHeight="1" x14ac:dyDescent="0.15">
      <c r="A82" s="80"/>
      <c r="B82" s="84"/>
      <c r="C82" s="84"/>
      <c r="D82" s="84"/>
      <c r="E82" s="83"/>
      <c r="G82" s="80"/>
      <c r="H82" s="84"/>
      <c r="I82" s="84"/>
      <c r="J82" s="84"/>
      <c r="K82" s="85"/>
      <c r="L82" s="84"/>
      <c r="M82" s="86"/>
      <c r="N82" s="78"/>
    </row>
    <row r="83" spans="1:14" ht="3" customHeight="1" x14ac:dyDescent="0.15">
      <c r="A83" s="69"/>
      <c r="B83" s="73"/>
      <c r="C83" s="73"/>
      <c r="D83" s="73"/>
      <c r="E83" s="81"/>
      <c r="G83" s="69"/>
      <c r="H83" s="73"/>
      <c r="I83" s="73"/>
      <c r="J83" s="73"/>
      <c r="K83" s="79"/>
      <c r="L83" s="73"/>
      <c r="M83" s="82"/>
      <c r="N83" s="78"/>
    </row>
    <row r="84" spans="1:14" s="11" customFormat="1" ht="9" x14ac:dyDescent="0.15">
      <c r="A84" s="72" t="s">
        <v>76</v>
      </c>
      <c r="B84" s="67">
        <v>297986.27</v>
      </c>
      <c r="C84" s="67">
        <v>660</v>
      </c>
      <c r="D84" s="67">
        <v>36044.67</v>
      </c>
      <c r="E84" s="88">
        <v>333370.94</v>
      </c>
      <c r="G84" s="72" t="s">
        <v>76</v>
      </c>
      <c r="H84" s="67">
        <v>4312098.25</v>
      </c>
      <c r="I84" s="67">
        <v>6293954.25</v>
      </c>
      <c r="J84" s="67">
        <v>-1981856</v>
      </c>
      <c r="K84" s="89">
        <f t="shared" ref="K84" si="26">IF(ISERROR((H84-I84)/ABS(I84)),"",(H84-I84)/ABS(I84))</f>
        <v>-0.31488249219479153</v>
      </c>
      <c r="L84" s="67">
        <v>10300000</v>
      </c>
      <c r="M84" s="90">
        <f t="shared" ref="M84" si="27">H84/L84</f>
        <v>0.41865031553398058</v>
      </c>
      <c r="N84" s="68"/>
    </row>
    <row r="85" spans="1:14" ht="3" customHeight="1" x14ac:dyDescent="0.15">
      <c r="A85" s="80"/>
      <c r="B85" s="84"/>
      <c r="C85" s="84"/>
      <c r="D85" s="84"/>
      <c r="E85" s="83"/>
      <c r="G85" s="80"/>
      <c r="H85" s="84"/>
      <c r="I85" s="84"/>
      <c r="J85" s="84"/>
      <c r="K85" s="85" t="str">
        <f>IF(ISERROR((H85-I85)/ABS(I85)),"",(H85-I85)/ABS(I85))</f>
        <v/>
      </c>
      <c r="L85" s="84"/>
      <c r="M85" s="86"/>
      <c r="N85" s="78"/>
    </row>
    <row r="86" spans="1:14" ht="9.9499999999999993" customHeight="1" x14ac:dyDescent="0.15">
      <c r="A86" s="80"/>
      <c r="B86" s="84"/>
      <c r="C86" s="84"/>
      <c r="D86" s="84"/>
      <c r="E86" s="83"/>
      <c r="G86" s="80"/>
      <c r="H86" s="84"/>
      <c r="I86" s="84"/>
      <c r="J86" s="84"/>
      <c r="K86" s="85" t="str">
        <f>IF(ISERROR((H86-I86)/ABS(I86)),"",(H86-I86)/ABS(I86))</f>
        <v/>
      </c>
      <c r="L86" s="84"/>
      <c r="M86" s="86"/>
      <c r="N86" s="78"/>
    </row>
    <row r="87" spans="1:14" ht="3" customHeight="1" x14ac:dyDescent="0.15">
      <c r="A87" s="69"/>
      <c r="B87" s="73"/>
      <c r="C87" s="73"/>
      <c r="D87" s="73"/>
      <c r="E87" s="81"/>
      <c r="G87" s="69"/>
      <c r="H87" s="73"/>
      <c r="I87" s="73"/>
      <c r="J87" s="73"/>
      <c r="K87" s="79" t="str">
        <f>IF(ISERROR((H87-I87)/ABS(I87)),"",(H87-I87)/ABS(I87))</f>
        <v/>
      </c>
      <c r="L87" s="73"/>
      <c r="M87" s="82"/>
      <c r="N87" s="78"/>
    </row>
    <row r="88" spans="1:14" s="11" customFormat="1" ht="9" x14ac:dyDescent="0.15">
      <c r="A88" s="72" t="s">
        <v>77</v>
      </c>
      <c r="B88" s="67">
        <v>146127748.12</v>
      </c>
      <c r="C88" s="67">
        <v>74853703.379999995</v>
      </c>
      <c r="D88" s="67">
        <v>1219696.55</v>
      </c>
      <c r="E88" s="88">
        <v>72493741.290000007</v>
      </c>
      <c r="G88" s="72" t="s">
        <v>77</v>
      </c>
      <c r="H88" s="67">
        <v>1194780671.1500001</v>
      </c>
      <c r="I88" s="67">
        <v>1479627294.1800001</v>
      </c>
      <c r="J88" s="67">
        <v>-284846623.02999997</v>
      </c>
      <c r="K88" s="89">
        <f t="shared" ref="K88" si="28">IF(ISERROR((H88-I88)/ABS(I88)),"",(H88-I88)/ABS(I88))</f>
        <v>-0.19251241454548873</v>
      </c>
      <c r="L88" s="67">
        <v>2220484378</v>
      </c>
      <c r="M88" s="90">
        <f t="shared" ref="M88" si="29">H88/L88</f>
        <v>0.53807209048061133</v>
      </c>
      <c r="N88" s="68"/>
    </row>
    <row r="89" spans="1:14" ht="3" customHeight="1" x14ac:dyDescent="0.15">
      <c r="A89" s="80"/>
      <c r="B89" s="84"/>
      <c r="C89" s="84"/>
      <c r="D89" s="84"/>
      <c r="E89" s="83"/>
      <c r="G89" s="80"/>
      <c r="H89" s="84"/>
      <c r="I89" s="84"/>
      <c r="J89" s="84"/>
      <c r="K89" s="85"/>
      <c r="L89" s="84"/>
      <c r="M89" s="86"/>
      <c r="N89" s="78"/>
    </row>
    <row r="90" spans="1:14" ht="5.0999999999999996" customHeight="1" x14ac:dyDescent="0.15">
      <c r="A90" s="69"/>
      <c r="B90" s="73"/>
      <c r="C90" s="73"/>
      <c r="D90" s="73"/>
      <c r="E90" s="81"/>
      <c r="G90" s="69"/>
      <c r="H90" s="73"/>
      <c r="I90" s="73"/>
      <c r="J90" s="73"/>
      <c r="K90" s="79"/>
      <c r="L90" s="73"/>
      <c r="M90" s="82"/>
      <c r="N90" s="78"/>
    </row>
    <row r="91" spans="1:14" ht="9" customHeight="1" x14ac:dyDescent="0.15">
      <c r="A91" s="69" t="s">
        <v>57</v>
      </c>
      <c r="B91" s="73"/>
      <c r="C91" s="73"/>
      <c r="D91" s="73"/>
      <c r="E91" s="81"/>
      <c r="G91" s="69" t="s">
        <v>57</v>
      </c>
      <c r="H91" s="73"/>
      <c r="I91" s="73"/>
      <c r="J91" s="73"/>
      <c r="K91" s="79"/>
      <c r="L91" s="73"/>
      <c r="M91" s="82"/>
      <c r="N91" s="78"/>
    </row>
    <row r="92" spans="1:14" ht="9" x14ac:dyDescent="0.15">
      <c r="A92" s="69" t="s">
        <v>59</v>
      </c>
      <c r="B92" s="73" t="s">
        <v>108</v>
      </c>
      <c r="C92" s="73" t="s">
        <v>108</v>
      </c>
      <c r="D92" s="73" t="s">
        <v>108</v>
      </c>
      <c r="E92" s="81" t="s">
        <v>108</v>
      </c>
      <c r="G92" s="69" t="s">
        <v>59</v>
      </c>
      <c r="H92" s="73">
        <v>83959406.319999993</v>
      </c>
      <c r="I92" s="73">
        <v>99867547.810000002</v>
      </c>
      <c r="J92" s="73">
        <v>-15908141.49</v>
      </c>
      <c r="K92" s="79">
        <f t="shared" ref="K92:K93" si="30">IF(ISERROR((H92-I92)/ABS(I92)),"",(H92-I92)/ABS(I92))</f>
        <v>-0.15929240117385846</v>
      </c>
      <c r="L92" s="73">
        <v>203375000</v>
      </c>
      <c r="M92" s="82">
        <f t="shared" ref="M92:M93" si="31">H92/L92</f>
        <v>0.41283051663183773</v>
      </c>
      <c r="N92" s="78"/>
    </row>
    <row r="93" spans="1:14" ht="9" x14ac:dyDescent="0.15">
      <c r="A93" s="69" t="s">
        <v>58</v>
      </c>
      <c r="B93" s="73" t="s">
        <v>108</v>
      </c>
      <c r="C93" s="73" t="s">
        <v>108</v>
      </c>
      <c r="D93" s="73" t="s">
        <v>108</v>
      </c>
      <c r="E93" s="81" t="s">
        <v>108</v>
      </c>
      <c r="G93" s="69" t="s">
        <v>58</v>
      </c>
      <c r="H93" s="73">
        <v>42613037.960000001</v>
      </c>
      <c r="I93" s="73">
        <v>51009004.950000003</v>
      </c>
      <c r="J93" s="73">
        <v>-8395966.9900000002</v>
      </c>
      <c r="K93" s="79">
        <f t="shared" si="30"/>
        <v>-0.16459774108963485</v>
      </c>
      <c r="L93" s="73">
        <v>114703500</v>
      </c>
      <c r="M93" s="82">
        <f t="shared" si="31"/>
        <v>0.37150599554503566</v>
      </c>
      <c r="N93" s="78"/>
    </row>
    <row r="94" spans="1:14" ht="5.0999999999999996" customHeight="1" x14ac:dyDescent="0.15">
      <c r="A94" s="80"/>
      <c r="B94" s="84"/>
      <c r="C94" s="84"/>
      <c r="D94" s="84"/>
      <c r="E94" s="83"/>
      <c r="G94" s="80"/>
      <c r="H94" s="84"/>
      <c r="I94" s="84"/>
      <c r="J94" s="84"/>
      <c r="K94" s="85"/>
      <c r="L94" s="84"/>
      <c r="M94" s="86"/>
      <c r="N94" s="78"/>
    </row>
    <row r="95" spans="1:14" ht="3" customHeight="1" x14ac:dyDescent="0.15">
      <c r="A95" s="80"/>
      <c r="B95" s="73"/>
      <c r="C95" s="73"/>
      <c r="D95" s="73"/>
      <c r="E95" s="81"/>
      <c r="G95" s="69"/>
      <c r="H95" s="73"/>
      <c r="I95" s="73"/>
      <c r="J95" s="73"/>
      <c r="K95" s="79"/>
      <c r="L95" s="73"/>
      <c r="M95" s="82"/>
      <c r="N95" s="78"/>
    </row>
    <row r="96" spans="1:14" s="11" customFormat="1" ht="9" x14ac:dyDescent="0.15">
      <c r="A96" s="72" t="s">
        <v>43</v>
      </c>
      <c r="B96" s="67" t="s">
        <v>108</v>
      </c>
      <c r="C96" s="67" t="s">
        <v>108</v>
      </c>
      <c r="D96" s="67" t="s">
        <v>108</v>
      </c>
      <c r="E96" s="88" t="s">
        <v>108</v>
      </c>
      <c r="G96" s="72" t="s">
        <v>43</v>
      </c>
      <c r="H96" s="67">
        <v>126572444.28</v>
      </c>
      <c r="I96" s="67">
        <v>150876552.75999999</v>
      </c>
      <c r="J96" s="67">
        <v>-24304108.48</v>
      </c>
      <c r="K96" s="89">
        <f t="shared" ref="K96" si="32">IF(ISERROR((H96-I96)/ABS(I96)),"",(H96-I96)/ABS(I96))</f>
        <v>-0.16108605370021042</v>
      </c>
      <c r="L96" s="67">
        <v>318078500</v>
      </c>
      <c r="M96" s="90">
        <f t="shared" ref="M96" si="33">H96/L96</f>
        <v>0.39792832360565084</v>
      </c>
      <c r="N96" s="68"/>
    </row>
    <row r="97" spans="1:14" ht="3" customHeight="1" x14ac:dyDescent="0.15">
      <c r="A97" s="80"/>
      <c r="B97" s="84"/>
      <c r="C97" s="84"/>
      <c r="D97" s="84"/>
      <c r="E97" s="83"/>
      <c r="G97" s="80"/>
      <c r="H97" s="84"/>
      <c r="I97" s="84"/>
      <c r="J97" s="84"/>
      <c r="K97" s="85"/>
      <c r="L97" s="84"/>
      <c r="M97" s="86"/>
      <c r="N97" s="78"/>
    </row>
    <row r="98" spans="1:14" ht="5.0999999999999996" customHeight="1" x14ac:dyDescent="0.15">
      <c r="A98" s="69"/>
      <c r="B98" s="73"/>
      <c r="C98" s="73"/>
      <c r="D98" s="73"/>
      <c r="E98" s="81"/>
      <c r="G98" s="69"/>
      <c r="H98" s="73"/>
      <c r="I98" s="73"/>
      <c r="J98" s="73"/>
      <c r="K98" s="79"/>
      <c r="L98" s="73"/>
      <c r="M98" s="82"/>
      <c r="N98" s="78"/>
    </row>
    <row r="99" spans="1:14" ht="9" customHeight="1" x14ac:dyDescent="0.15">
      <c r="A99" s="69" t="s">
        <v>36</v>
      </c>
      <c r="B99" s="73"/>
      <c r="C99" s="73"/>
      <c r="D99" s="73"/>
      <c r="E99" s="81"/>
      <c r="G99" s="69" t="s">
        <v>36</v>
      </c>
      <c r="H99" s="73"/>
      <c r="I99" s="73"/>
      <c r="J99" s="73"/>
      <c r="K99" s="79"/>
      <c r="L99" s="73"/>
      <c r="M99" s="82"/>
      <c r="N99" s="78"/>
    </row>
    <row r="100" spans="1:14" ht="9" customHeight="1" x14ac:dyDescent="0.15">
      <c r="A100" s="69" t="s">
        <v>78</v>
      </c>
      <c r="B100" s="73"/>
      <c r="C100" s="73"/>
      <c r="D100" s="73"/>
      <c r="E100" s="81"/>
      <c r="G100" s="69" t="s">
        <v>78</v>
      </c>
      <c r="H100" s="73"/>
      <c r="I100" s="73"/>
      <c r="J100" s="73"/>
      <c r="K100" s="79"/>
      <c r="L100" s="73"/>
      <c r="M100" s="82"/>
      <c r="N100" s="78"/>
    </row>
    <row r="101" spans="1:14" ht="9" x14ac:dyDescent="0.15">
      <c r="A101" s="69" t="s">
        <v>41</v>
      </c>
      <c r="B101" s="73" t="s">
        <v>108</v>
      </c>
      <c r="C101" s="73" t="s">
        <v>108</v>
      </c>
      <c r="D101" s="73" t="s">
        <v>108</v>
      </c>
      <c r="E101" s="81" t="s">
        <v>108</v>
      </c>
      <c r="G101" s="69" t="s">
        <v>41</v>
      </c>
      <c r="H101" s="73">
        <v>13180.25</v>
      </c>
      <c r="I101" s="73">
        <v>19667.63</v>
      </c>
      <c r="J101" s="73">
        <v>-6487.38</v>
      </c>
      <c r="K101" s="79">
        <f t="shared" ref="K101:K102" si="34">IF(ISERROR((H101-I101)/ABS(I101)),"",(H101-I101)/ABS(I101))</f>
        <v>-0.32985062257119951</v>
      </c>
      <c r="L101" s="73">
        <v>61826</v>
      </c>
      <c r="M101" s="82">
        <f t="shared" ref="M101:M102" si="35">H101/L101</f>
        <v>0.21318296509559084</v>
      </c>
      <c r="N101" s="78"/>
    </row>
    <row r="102" spans="1:14" ht="9" x14ac:dyDescent="0.15">
      <c r="A102" s="69" t="s">
        <v>84</v>
      </c>
      <c r="B102" s="73" t="s">
        <v>108</v>
      </c>
      <c r="C102" s="73" t="s">
        <v>108</v>
      </c>
      <c r="D102" s="73" t="s">
        <v>108</v>
      </c>
      <c r="E102" s="81" t="s">
        <v>108</v>
      </c>
      <c r="G102" s="69" t="s">
        <v>84</v>
      </c>
      <c r="H102" s="73">
        <v>6769509.6600000001</v>
      </c>
      <c r="I102" s="73">
        <v>8415913.9299999997</v>
      </c>
      <c r="J102" s="73">
        <v>-1646404.27</v>
      </c>
      <c r="K102" s="79">
        <f t="shared" si="34"/>
        <v>-0.19562988448956245</v>
      </c>
      <c r="L102" s="73">
        <v>11133561</v>
      </c>
      <c r="M102" s="82">
        <f t="shared" si="35"/>
        <v>0.60802735620705717</v>
      </c>
      <c r="N102" s="78"/>
    </row>
    <row r="103" spans="1:14" ht="9" x14ac:dyDescent="0.15">
      <c r="A103" s="69" t="s">
        <v>4</v>
      </c>
      <c r="B103" s="73"/>
      <c r="C103" s="73"/>
      <c r="D103" s="73"/>
      <c r="E103" s="81"/>
      <c r="G103" s="69" t="s">
        <v>4</v>
      </c>
      <c r="H103" s="73"/>
      <c r="I103" s="73"/>
      <c r="J103" s="73"/>
      <c r="K103" s="79"/>
      <c r="L103" s="73"/>
      <c r="M103" s="82"/>
      <c r="N103" s="78"/>
    </row>
    <row r="104" spans="1:14" ht="9" x14ac:dyDescent="0.15">
      <c r="A104" s="69" t="s">
        <v>83</v>
      </c>
      <c r="B104" s="73" t="s">
        <v>108</v>
      </c>
      <c r="C104" s="73" t="s">
        <v>108</v>
      </c>
      <c r="D104" s="73" t="s">
        <v>108</v>
      </c>
      <c r="E104" s="81" t="s">
        <v>108</v>
      </c>
      <c r="G104" s="69" t="s">
        <v>41</v>
      </c>
      <c r="H104" s="73">
        <v>1698.85</v>
      </c>
      <c r="I104" s="73">
        <v>1049.97</v>
      </c>
      <c r="J104" s="73">
        <v>648.88</v>
      </c>
      <c r="K104" s="79">
        <f t="shared" ref="K104:K106" si="36">IF(ISERROR((H104-I104)/ABS(I104)),"",(H104-I104)/ABS(I104))</f>
        <v>0.61799860948408036</v>
      </c>
      <c r="L104" s="73">
        <v>1627</v>
      </c>
      <c r="M104" s="82">
        <f t="shared" ref="M104:M106" si="37">H104/L104</f>
        <v>1.0441610325752919</v>
      </c>
      <c r="N104" s="78"/>
    </row>
    <row r="105" spans="1:14" ht="9" x14ac:dyDescent="0.15">
      <c r="A105" s="70" t="s">
        <v>95</v>
      </c>
      <c r="B105" s="73" t="s">
        <v>108</v>
      </c>
      <c r="C105" s="73" t="s">
        <v>108</v>
      </c>
      <c r="D105" s="73" t="s">
        <v>108</v>
      </c>
      <c r="E105" s="81" t="s">
        <v>108</v>
      </c>
      <c r="G105" s="71" t="s">
        <v>97</v>
      </c>
      <c r="H105" s="73">
        <v>-56914219.130000003</v>
      </c>
      <c r="I105" s="73">
        <v>-48297555.229999997</v>
      </c>
      <c r="J105" s="73">
        <v>-8616663.9000000004</v>
      </c>
      <c r="K105" s="79">
        <f t="shared" si="36"/>
        <v>-0.1784078688655398</v>
      </c>
      <c r="L105" s="73">
        <v>-68335627</v>
      </c>
      <c r="M105" s="82">
        <f t="shared" si="37"/>
        <v>0.83286305589908471</v>
      </c>
      <c r="N105" s="78"/>
    </row>
    <row r="106" spans="1:14" ht="9" x14ac:dyDescent="0.15">
      <c r="A106" s="69" t="s">
        <v>96</v>
      </c>
      <c r="B106" s="73" t="s">
        <v>108</v>
      </c>
      <c r="C106" s="73" t="s">
        <v>108</v>
      </c>
      <c r="D106" s="73" t="s">
        <v>108</v>
      </c>
      <c r="E106" s="81" t="s">
        <v>108</v>
      </c>
      <c r="G106" s="69" t="s">
        <v>96</v>
      </c>
      <c r="H106" s="73">
        <v>52874.239999999998</v>
      </c>
      <c r="I106" s="73">
        <v>131419.94</v>
      </c>
      <c r="J106" s="73">
        <v>-78545.7</v>
      </c>
      <c r="K106" s="79">
        <f t="shared" si="36"/>
        <v>-0.59766957738681059</v>
      </c>
      <c r="L106" s="73">
        <v>325400</v>
      </c>
      <c r="M106" s="82">
        <f t="shared" si="37"/>
        <v>0.16248998156115549</v>
      </c>
      <c r="N106" s="78"/>
    </row>
    <row r="107" spans="1:14" ht="9" x14ac:dyDescent="0.15">
      <c r="A107" s="69" t="s">
        <v>52</v>
      </c>
      <c r="B107" s="73"/>
      <c r="C107" s="73"/>
      <c r="D107" s="73"/>
      <c r="E107" s="81"/>
      <c r="G107" s="69" t="s">
        <v>52</v>
      </c>
      <c r="H107" s="67"/>
      <c r="I107" s="73"/>
      <c r="J107" s="73"/>
      <c r="K107" s="79"/>
      <c r="L107" s="73"/>
      <c r="M107" s="82"/>
      <c r="N107" s="78"/>
    </row>
    <row r="108" spans="1:14" ht="9" x14ac:dyDescent="0.15">
      <c r="A108" s="69" t="s">
        <v>84</v>
      </c>
      <c r="B108" s="73" t="s">
        <v>108</v>
      </c>
      <c r="C108" s="73" t="s">
        <v>108</v>
      </c>
      <c r="D108" s="73" t="s">
        <v>108</v>
      </c>
      <c r="E108" s="81" t="s">
        <v>108</v>
      </c>
      <c r="G108" s="69" t="s">
        <v>84</v>
      </c>
      <c r="H108" s="73">
        <v>24698.17</v>
      </c>
      <c r="I108" s="73">
        <v>3232768.16</v>
      </c>
      <c r="J108" s="73">
        <v>-3208069.99</v>
      </c>
      <c r="K108" s="79">
        <f t="shared" ref="K108:K111" si="38">IF(ISERROR((H108-I108)/ABS(I108)),"",(H108-I108)/ABS(I108))</f>
        <v>-0.99236005529081928</v>
      </c>
      <c r="L108" s="73">
        <v>4929810</v>
      </c>
      <c r="M108" s="82">
        <f t="shared" ref="M108" si="39">H108/L108</f>
        <v>5.0099638728470265E-3</v>
      </c>
      <c r="N108" s="78"/>
    </row>
    <row r="109" spans="1:14" ht="9" x14ac:dyDescent="0.15">
      <c r="A109" s="69" t="s">
        <v>5</v>
      </c>
      <c r="B109" s="73"/>
      <c r="C109" s="73"/>
      <c r="D109" s="73"/>
      <c r="E109" s="81"/>
      <c r="G109" s="69" t="s">
        <v>5</v>
      </c>
      <c r="H109" s="73"/>
      <c r="I109" s="73"/>
      <c r="J109" s="73"/>
      <c r="K109" s="79"/>
      <c r="L109" s="73"/>
      <c r="M109" s="82"/>
      <c r="N109" s="78"/>
    </row>
    <row r="110" spans="1:14" ht="9" x14ac:dyDescent="0.15">
      <c r="A110" s="69" t="s">
        <v>83</v>
      </c>
      <c r="B110" s="73" t="s">
        <v>108</v>
      </c>
      <c r="C110" s="73" t="s">
        <v>108</v>
      </c>
      <c r="D110" s="73" t="s">
        <v>108</v>
      </c>
      <c r="E110" s="81" t="s">
        <v>108</v>
      </c>
      <c r="G110" s="69" t="s">
        <v>83</v>
      </c>
      <c r="H110" s="73">
        <v>11961.3</v>
      </c>
      <c r="I110" s="73">
        <v>25615.93</v>
      </c>
      <c r="J110" s="73">
        <v>-13654.63</v>
      </c>
      <c r="K110" s="79">
        <f t="shared" si="38"/>
        <v>-0.53305228426217599</v>
      </c>
      <c r="L110" s="73">
        <v>39048</v>
      </c>
      <c r="M110" s="82">
        <f t="shared" ref="M110:M111" si="40">H110/L110</f>
        <v>0.30632298709280881</v>
      </c>
      <c r="N110" s="78"/>
    </row>
    <row r="111" spans="1:14" ht="9" x14ac:dyDescent="0.15">
      <c r="A111" s="69" t="s">
        <v>84</v>
      </c>
      <c r="B111" s="73" t="s">
        <v>108</v>
      </c>
      <c r="C111" s="73" t="s">
        <v>108</v>
      </c>
      <c r="D111" s="73" t="s">
        <v>108</v>
      </c>
      <c r="E111" s="81" t="s">
        <v>108</v>
      </c>
      <c r="G111" s="69" t="s">
        <v>84</v>
      </c>
      <c r="H111" s="73">
        <v>2580130.89</v>
      </c>
      <c r="I111" s="73">
        <v>2240904.7999999998</v>
      </c>
      <c r="J111" s="73">
        <v>339226.09</v>
      </c>
      <c r="K111" s="79">
        <f t="shared" si="38"/>
        <v>0.15137907241753434</v>
      </c>
      <c r="L111" s="73">
        <v>2700820</v>
      </c>
      <c r="M111" s="82">
        <f t="shared" si="40"/>
        <v>0.95531390096341118</v>
      </c>
      <c r="N111" s="78"/>
    </row>
    <row r="112" spans="1:14" ht="5.0999999999999996" customHeight="1" x14ac:dyDescent="0.15">
      <c r="A112" s="80"/>
      <c r="B112" s="84"/>
      <c r="C112" s="84"/>
      <c r="D112" s="84"/>
      <c r="E112" s="83"/>
      <c r="G112" s="80"/>
      <c r="H112" s="84"/>
      <c r="I112" s="84"/>
      <c r="J112" s="84"/>
      <c r="K112" s="85"/>
      <c r="L112" s="84"/>
      <c r="M112" s="86"/>
      <c r="N112" s="78"/>
    </row>
    <row r="113" spans="1:14" ht="3" customHeight="1" x14ac:dyDescent="0.15">
      <c r="A113" s="69"/>
      <c r="B113" s="73"/>
      <c r="C113" s="73"/>
      <c r="D113" s="73"/>
      <c r="E113" s="81"/>
      <c r="G113" s="69"/>
      <c r="H113" s="73"/>
      <c r="I113" s="73"/>
      <c r="J113" s="73"/>
      <c r="K113" s="79"/>
      <c r="L113" s="73"/>
      <c r="M113" s="82"/>
      <c r="N113" s="78"/>
    </row>
    <row r="114" spans="1:14" s="11" customFormat="1" ht="9" x14ac:dyDescent="0.15">
      <c r="A114" s="72" t="s">
        <v>44</v>
      </c>
      <c r="B114" s="67" t="s">
        <v>108</v>
      </c>
      <c r="C114" s="67" t="s">
        <v>108</v>
      </c>
      <c r="D114" s="67" t="s">
        <v>108</v>
      </c>
      <c r="E114" s="88" t="s">
        <v>108</v>
      </c>
      <c r="G114" s="72" t="s">
        <v>44</v>
      </c>
      <c r="H114" s="67">
        <v>-47460165.770000003</v>
      </c>
      <c r="I114" s="67">
        <v>-34230214.869999997</v>
      </c>
      <c r="J114" s="67">
        <v>-13229950.9</v>
      </c>
      <c r="K114" s="89">
        <f t="shared" ref="K114" si="41">IF(ISERROR((H114-I114)/ABS(I114)),"",(H114-I114)/ABS(I114))</f>
        <v>-0.38649920692128004</v>
      </c>
      <c r="L114" s="67">
        <v>-49143535</v>
      </c>
      <c r="M114" s="90">
        <f t="shared" ref="M114" si="42">H114/L114</f>
        <v>0.96574586606356261</v>
      </c>
      <c r="N114" s="68"/>
    </row>
    <row r="115" spans="1:14" ht="3" customHeight="1" x14ac:dyDescent="0.15">
      <c r="A115" s="80"/>
      <c r="B115" s="84"/>
      <c r="C115" s="84"/>
      <c r="D115" s="84"/>
      <c r="E115" s="83"/>
      <c r="G115" s="80"/>
      <c r="H115" s="84"/>
      <c r="I115" s="84"/>
      <c r="J115" s="84"/>
      <c r="K115" s="85"/>
      <c r="L115" s="84"/>
      <c r="M115" s="86"/>
      <c r="N115" s="78"/>
    </row>
    <row r="116" spans="1:14" ht="8.1" customHeight="1" x14ac:dyDescent="0.15">
      <c r="A116" s="80"/>
      <c r="B116" s="84"/>
      <c r="C116" s="84"/>
      <c r="D116" s="84"/>
      <c r="E116" s="83"/>
      <c r="G116" s="80"/>
      <c r="H116" s="84"/>
      <c r="I116" s="84"/>
      <c r="J116" s="84"/>
      <c r="K116" s="85"/>
      <c r="L116" s="84"/>
      <c r="M116" s="86"/>
      <c r="N116" s="78"/>
    </row>
    <row r="117" spans="1:14" ht="3" customHeight="1" x14ac:dyDescent="0.15">
      <c r="A117" s="69"/>
      <c r="B117" s="73"/>
      <c r="C117" s="73"/>
      <c r="D117" s="73"/>
      <c r="E117" s="81"/>
      <c r="G117" s="69"/>
      <c r="H117" s="73"/>
      <c r="I117" s="73"/>
      <c r="J117" s="73"/>
      <c r="K117" s="79"/>
      <c r="L117" s="73"/>
      <c r="M117" s="82"/>
      <c r="N117" s="78"/>
    </row>
    <row r="118" spans="1:14" s="11" customFormat="1" ht="9" x14ac:dyDescent="0.15">
      <c r="A118" s="72" t="s">
        <v>79</v>
      </c>
      <c r="B118" s="67" t="s">
        <v>108</v>
      </c>
      <c r="C118" s="67" t="s">
        <v>108</v>
      </c>
      <c r="D118" s="67" t="s">
        <v>108</v>
      </c>
      <c r="E118" s="88" t="s">
        <v>108</v>
      </c>
      <c r="G118" s="72" t="s">
        <v>79</v>
      </c>
      <c r="H118" s="67">
        <v>79112278.510000005</v>
      </c>
      <c r="I118" s="67">
        <v>116646337.89</v>
      </c>
      <c r="J118" s="67">
        <v>-37534059.380000003</v>
      </c>
      <c r="K118" s="89">
        <f t="shared" ref="K118" si="43">IF(ISERROR((H118-I118)/ABS(I118)),"",(H118-I118)/ABS(I118))</f>
        <v>-0.32177657746439858</v>
      </c>
      <c r="L118" s="67">
        <v>268934965</v>
      </c>
      <c r="M118" s="90">
        <f t="shared" ref="M118" si="44">H118/L118</f>
        <v>0.29416880958561858</v>
      </c>
      <c r="N118" s="68"/>
    </row>
    <row r="119" spans="1:14" ht="3" customHeight="1" x14ac:dyDescent="0.15">
      <c r="A119" s="80"/>
      <c r="B119" s="84"/>
      <c r="C119" s="84"/>
      <c r="D119" s="84"/>
      <c r="E119" s="83"/>
      <c r="G119" s="80"/>
      <c r="H119" s="84"/>
      <c r="I119" s="84"/>
      <c r="J119" s="84"/>
      <c r="K119" s="85"/>
      <c r="L119" s="84"/>
      <c r="M119" s="86"/>
      <c r="N119" s="78"/>
    </row>
    <row r="120" spans="1:14" ht="8.1" customHeight="1" x14ac:dyDescent="0.15">
      <c r="A120" s="77"/>
      <c r="B120" s="84"/>
      <c r="C120" s="84"/>
      <c r="D120" s="84"/>
      <c r="E120" s="83"/>
      <c r="G120" s="76"/>
      <c r="H120" s="84"/>
      <c r="I120" s="84"/>
      <c r="J120" s="84"/>
      <c r="K120" s="85"/>
      <c r="L120" s="84"/>
      <c r="M120" s="86"/>
      <c r="N120" s="78"/>
    </row>
    <row r="121" spans="1:14" ht="3" customHeight="1" x14ac:dyDescent="0.15">
      <c r="A121" s="69"/>
      <c r="B121" s="73"/>
      <c r="C121" s="73"/>
      <c r="D121" s="73"/>
      <c r="E121" s="81"/>
      <c r="G121" s="69"/>
      <c r="H121" s="73"/>
      <c r="I121" s="73"/>
      <c r="J121" s="73"/>
      <c r="K121" s="92"/>
      <c r="L121" s="73"/>
      <c r="M121" s="82"/>
      <c r="N121" s="78"/>
    </row>
    <row r="122" spans="1:14" s="11" customFormat="1" ht="9" x14ac:dyDescent="0.15">
      <c r="A122" s="72" t="s">
        <v>8</v>
      </c>
      <c r="B122" s="67">
        <v>146127748.12</v>
      </c>
      <c r="C122" s="67">
        <v>74853703.379999995</v>
      </c>
      <c r="D122" s="67">
        <v>1219696.55</v>
      </c>
      <c r="E122" s="88">
        <v>72493741.290000007</v>
      </c>
      <c r="G122" s="72" t="s">
        <v>8</v>
      </c>
      <c r="H122" s="67">
        <v>1273892949.6600001</v>
      </c>
      <c r="I122" s="67">
        <v>1596273632.0699999</v>
      </c>
      <c r="J122" s="67">
        <v>-322380682.41000003</v>
      </c>
      <c r="K122" s="89">
        <f t="shared" ref="K122" si="45">IF(ISERROR((H122-I122)/ABS(I122)),"",(H122-I122)/ABS(I122))</f>
        <v>-0.20195828330005439</v>
      </c>
      <c r="L122" s="67">
        <v>2489419343</v>
      </c>
      <c r="M122" s="90">
        <f t="shared" ref="M122" si="46">H122/L122</f>
        <v>0.51172292576662926</v>
      </c>
      <c r="N122" s="68"/>
    </row>
    <row r="123" spans="1:14" ht="3" customHeight="1" x14ac:dyDescent="0.15">
      <c r="A123" s="76"/>
      <c r="B123" s="84"/>
      <c r="C123" s="84"/>
      <c r="D123" s="84"/>
      <c r="E123" s="83"/>
      <c r="G123" s="76"/>
      <c r="H123" s="84"/>
      <c r="I123" s="84"/>
      <c r="J123" s="84"/>
      <c r="K123" s="93"/>
      <c r="L123" s="84"/>
      <c r="M123" s="94"/>
      <c r="N123" s="78"/>
    </row>
    <row r="124" spans="1:14" ht="6" customHeight="1" x14ac:dyDescent="0.15">
      <c r="A124" s="78"/>
      <c r="B124" s="95"/>
      <c r="C124" s="95"/>
      <c r="D124" s="95"/>
      <c r="E124" s="95"/>
      <c r="G124" s="78"/>
      <c r="H124" s="95"/>
      <c r="I124" s="95"/>
      <c r="J124" s="95"/>
      <c r="K124" s="78"/>
      <c r="L124" s="95"/>
      <c r="M124" s="78"/>
      <c r="N124" s="78"/>
    </row>
    <row r="125" spans="1:14" ht="9" customHeight="1" x14ac:dyDescent="0.15">
      <c r="A125" s="64" t="s">
        <v>80</v>
      </c>
      <c r="B125" s="65" t="s">
        <v>108</v>
      </c>
      <c r="C125" s="38"/>
      <c r="D125" s="95"/>
      <c r="E125" s="96"/>
      <c r="G125" s="64" t="s">
        <v>80</v>
      </c>
      <c r="H125" s="65">
        <v>968597.34</v>
      </c>
      <c r="I125" s="38"/>
      <c r="J125" s="95"/>
      <c r="K125" s="78"/>
      <c r="L125" s="95"/>
      <c r="M125" s="78"/>
      <c r="N125" s="78"/>
    </row>
    <row r="126" spans="1:14" ht="9.75" customHeight="1" x14ac:dyDescent="0.15">
      <c r="A126" s="171" t="s">
        <v>144</v>
      </c>
      <c r="B126" s="171"/>
      <c r="C126" s="171"/>
      <c r="D126" s="171"/>
      <c r="E126" s="171"/>
      <c r="F126" s="6"/>
      <c r="G126" s="171" t="str">
        <f>+A126</f>
        <v>Vitoria-Gasteizen, 2020ko URRIAREN 9an / Vitoria-Gasteiz, 9 de OCTUBRE DE 2020</v>
      </c>
      <c r="H126" s="171"/>
      <c r="I126" s="171"/>
      <c r="J126" s="171"/>
      <c r="K126" s="171"/>
      <c r="L126" s="171"/>
      <c r="M126" s="171"/>
    </row>
    <row r="127" spans="1:14" ht="8.1" customHeight="1" x14ac:dyDescent="0.15">
      <c r="A127" s="51"/>
      <c r="B127" s="51"/>
      <c r="C127" s="51"/>
      <c r="D127" s="51"/>
      <c r="E127" s="51"/>
      <c r="F127" s="6"/>
      <c r="G127" s="51"/>
      <c r="H127" s="51"/>
      <c r="I127" s="51"/>
      <c r="J127" s="51"/>
      <c r="K127" s="51"/>
      <c r="L127" s="51"/>
      <c r="M127" s="51"/>
    </row>
    <row r="128" spans="1:14" ht="8.25" customHeight="1" x14ac:dyDescent="0.15">
      <c r="A128" s="97" t="s">
        <v>39</v>
      </c>
      <c r="B128" s="47"/>
      <c r="C128" s="98" t="s">
        <v>40</v>
      </c>
      <c r="D128" s="49"/>
      <c r="E128" s="47"/>
      <c r="G128" s="97"/>
      <c r="H128" s="52"/>
      <c r="I128" s="48"/>
      <c r="J128" s="66"/>
      <c r="K128" s="47"/>
      <c r="L128" s="48"/>
      <c r="M128" s="50"/>
    </row>
    <row r="129" spans="1:13" ht="9" customHeight="1" x14ac:dyDescent="0.15">
      <c r="A129" s="97" t="s">
        <v>14</v>
      </c>
      <c r="C129" s="66" t="s">
        <v>86</v>
      </c>
      <c r="D129" s="14"/>
      <c r="E129" s="14"/>
      <c r="G129" s="97"/>
      <c r="H129" s="14"/>
      <c r="I129" s="14"/>
      <c r="J129" s="66"/>
      <c r="L129" s="14"/>
    </row>
    <row r="130" spans="1:13" ht="9" customHeight="1" x14ac:dyDescent="0.15">
      <c r="A130" s="97"/>
      <c r="C130" s="66"/>
      <c r="D130" s="14"/>
      <c r="E130" s="14"/>
      <c r="G130" s="97"/>
      <c r="H130" s="14"/>
      <c r="I130" s="14"/>
      <c r="J130" s="66"/>
      <c r="L130" s="14"/>
    </row>
    <row r="131" spans="1:13" ht="9" customHeight="1" x14ac:dyDescent="0.15">
      <c r="A131" s="97"/>
      <c r="C131" s="66"/>
      <c r="D131" s="14"/>
      <c r="E131" s="14"/>
      <c r="G131" s="97"/>
      <c r="H131" s="14"/>
      <c r="I131" s="14"/>
      <c r="J131" s="66"/>
      <c r="L131" s="14"/>
    </row>
    <row r="132" spans="1:13" ht="11.25" customHeight="1" x14ac:dyDescent="0.15">
      <c r="B132" s="14"/>
      <c r="C132" s="48"/>
      <c r="D132" s="14"/>
      <c r="E132" s="14"/>
      <c r="H132" s="14"/>
      <c r="I132" s="14"/>
      <c r="J132" s="14"/>
      <c r="L132" s="14"/>
    </row>
    <row r="133" spans="1:13" ht="12.75" x14ac:dyDescent="0.2">
      <c r="A133"/>
      <c r="B133" s="15"/>
      <c r="C133" s="15"/>
      <c r="D133" s="17"/>
      <c r="E133" s="15"/>
      <c r="H133" s="14"/>
      <c r="I133" s="14"/>
      <c r="J133" s="14"/>
      <c r="L133" s="14"/>
    </row>
    <row r="134" spans="1:13" ht="12.75" x14ac:dyDescent="0.2">
      <c r="A134"/>
      <c r="B134" s="15"/>
      <c r="C134" s="15"/>
      <c r="D134" s="15"/>
      <c r="E134" s="15"/>
      <c r="H134" s="14"/>
      <c r="I134" s="14"/>
      <c r="J134" s="14"/>
      <c r="L134" s="14"/>
    </row>
    <row r="135" spans="1:13" ht="12.75" x14ac:dyDescent="0.2">
      <c r="A135"/>
      <c r="B135" s="15"/>
      <c r="C135" s="15"/>
      <c r="D135" s="15"/>
      <c r="E135" s="15"/>
      <c r="H135" s="14"/>
      <c r="I135" s="14"/>
      <c r="J135" s="14"/>
      <c r="L135" s="14"/>
    </row>
    <row r="136" spans="1:13" ht="12.75" x14ac:dyDescent="0.2">
      <c r="A136"/>
      <c r="B136" s="15"/>
      <c r="C136" s="15"/>
      <c r="D136" s="15"/>
      <c r="E136" s="15"/>
      <c r="H136" s="14"/>
      <c r="I136" s="14"/>
      <c r="J136" s="14"/>
      <c r="L136" s="14"/>
    </row>
    <row r="137" spans="1:13" ht="12.75" x14ac:dyDescent="0.2">
      <c r="A137"/>
      <c r="B137" s="15"/>
      <c r="C137" s="15"/>
      <c r="D137" s="15"/>
      <c r="E137" s="15"/>
      <c r="H137" s="14"/>
      <c r="I137" s="14"/>
      <c r="J137" s="14"/>
      <c r="L137" s="14"/>
    </row>
    <row r="138" spans="1:13" ht="12.75" x14ac:dyDescent="0.2">
      <c r="A138"/>
      <c r="B138" s="15"/>
      <c r="C138" s="15"/>
      <c r="D138" s="15"/>
      <c r="E138" s="15"/>
      <c r="H138" s="14"/>
      <c r="I138" s="14"/>
      <c r="J138" s="14"/>
      <c r="L138" s="14"/>
    </row>
    <row r="139" spans="1:13" ht="12.75" x14ac:dyDescent="0.2">
      <c r="A139"/>
      <c r="B139" s="15"/>
      <c r="C139" s="15"/>
      <c r="D139" s="15"/>
      <c r="E139" s="15"/>
      <c r="H139" s="14"/>
      <c r="I139" s="14"/>
      <c r="J139" s="14"/>
      <c r="L139" s="14"/>
    </row>
    <row r="140" spans="1:13" ht="12.75" x14ac:dyDescent="0.2">
      <c r="A140"/>
      <c r="B140" s="15"/>
      <c r="C140" s="15"/>
      <c r="D140" s="15"/>
      <c r="E140" s="15"/>
      <c r="H140" s="14"/>
      <c r="I140" s="14"/>
      <c r="J140" s="14"/>
      <c r="L140" s="14"/>
    </row>
    <row r="141" spans="1:13" ht="12.75" x14ac:dyDescent="0.2">
      <c r="A141"/>
      <c r="B141" s="15"/>
      <c r="C141" s="15"/>
      <c r="D141" s="15"/>
      <c r="E141" s="15"/>
      <c r="H141" s="14"/>
      <c r="I141" s="14"/>
      <c r="J141" s="14"/>
      <c r="L141" s="14"/>
    </row>
    <row r="142" spans="1:13" ht="12.75" x14ac:dyDescent="0.2">
      <c r="A142"/>
      <c r="B142" s="15"/>
      <c r="C142" s="15"/>
      <c r="D142" s="15"/>
      <c r="E142" s="15"/>
      <c r="G142"/>
      <c r="H142"/>
      <c r="I142"/>
      <c r="J142"/>
      <c r="K142"/>
      <c r="L142"/>
      <c r="M142"/>
    </row>
    <row r="143" spans="1:13" ht="12.75" x14ac:dyDescent="0.2">
      <c r="A143"/>
      <c r="B143" s="15"/>
      <c r="C143" s="15"/>
      <c r="D143" s="15"/>
      <c r="E143" s="15"/>
      <c r="G143"/>
      <c r="H143"/>
      <c r="I143"/>
      <c r="J143"/>
      <c r="K143"/>
      <c r="L143"/>
      <c r="M143"/>
    </row>
    <row r="144" spans="1:13" ht="12.75" x14ac:dyDescent="0.2">
      <c r="A144"/>
      <c r="B144" s="15"/>
      <c r="C144" s="15"/>
      <c r="D144" s="15"/>
      <c r="E144" s="15"/>
      <c r="G144"/>
      <c r="H144"/>
      <c r="I144"/>
      <c r="J144"/>
      <c r="K144"/>
      <c r="L144"/>
      <c r="M144"/>
    </row>
    <row r="145" spans="1:13" ht="9" customHeight="1" x14ac:dyDescent="0.2">
      <c r="A145"/>
      <c r="B145" s="15"/>
      <c r="C145" s="15"/>
      <c r="D145" s="15"/>
      <c r="E145" s="15"/>
      <c r="G145"/>
      <c r="H145"/>
      <c r="I145"/>
      <c r="J145"/>
      <c r="K145"/>
      <c r="L145"/>
      <c r="M145"/>
    </row>
    <row r="146" spans="1:13" s="11" customFormat="1" ht="12.75" x14ac:dyDescent="0.2">
      <c r="A146"/>
      <c r="B146" s="15"/>
      <c r="C146" s="15"/>
      <c r="D146" s="15"/>
      <c r="E146" s="15"/>
      <c r="G146"/>
      <c r="H146"/>
      <c r="I146"/>
      <c r="J146"/>
      <c r="K146"/>
      <c r="L146"/>
      <c r="M146"/>
    </row>
    <row r="147" spans="1:13" s="11" customFormat="1" ht="12.75" x14ac:dyDescent="0.2">
      <c r="A147"/>
      <c r="B147" s="15"/>
      <c r="C147" s="15"/>
      <c r="D147" s="15"/>
      <c r="E147" s="15"/>
      <c r="G147"/>
      <c r="H147"/>
      <c r="I147"/>
      <c r="J147"/>
      <c r="K147"/>
      <c r="L147"/>
      <c r="M147"/>
    </row>
    <row r="148" spans="1:13" s="11" customFormat="1" ht="12.75" x14ac:dyDescent="0.2">
      <c r="A148"/>
      <c r="B148" s="15"/>
      <c r="C148" s="15"/>
      <c r="D148" s="15"/>
      <c r="E148" s="15"/>
      <c r="G148"/>
      <c r="H148"/>
      <c r="I148"/>
      <c r="J148"/>
      <c r="K148"/>
      <c r="L148"/>
      <c r="M148"/>
    </row>
    <row r="149" spans="1:13" ht="9" customHeight="1" x14ac:dyDescent="0.2">
      <c r="A149"/>
      <c r="B149" s="15"/>
      <c r="C149" s="15"/>
      <c r="D149" s="15"/>
      <c r="E149" s="15"/>
      <c r="G149"/>
      <c r="H149"/>
      <c r="I149"/>
      <c r="J149"/>
      <c r="K149"/>
      <c r="L149"/>
      <c r="M149"/>
    </row>
    <row r="150" spans="1:13" ht="9" customHeight="1" x14ac:dyDescent="0.2">
      <c r="A150"/>
      <c r="B150" s="15"/>
      <c r="C150" s="15"/>
      <c r="D150" s="15"/>
      <c r="E150" s="15"/>
      <c r="G150"/>
      <c r="H150"/>
      <c r="I150"/>
      <c r="J150"/>
      <c r="K150"/>
      <c r="L150"/>
      <c r="M150"/>
    </row>
    <row r="151" spans="1:13" ht="12.75" customHeight="1" x14ac:dyDescent="0.2">
      <c r="A151"/>
      <c r="B151" s="15"/>
      <c r="C151" s="15"/>
      <c r="D151" s="15"/>
      <c r="E151" s="15"/>
      <c r="G151"/>
      <c r="H151"/>
      <c r="I151"/>
      <c r="J151"/>
      <c r="K151"/>
      <c r="L151"/>
      <c r="M151"/>
    </row>
    <row r="152" spans="1:13" ht="12.75" customHeight="1" x14ac:dyDescent="0.2">
      <c r="A152"/>
      <c r="B152" s="15"/>
      <c r="C152" s="15"/>
      <c r="D152" s="15"/>
      <c r="E152" s="15"/>
      <c r="G152"/>
      <c r="H152"/>
      <c r="I152"/>
      <c r="J152"/>
      <c r="K152"/>
      <c r="L152"/>
      <c r="M152"/>
    </row>
    <row r="153" spans="1:13" ht="12.75" customHeight="1" x14ac:dyDescent="0.2">
      <c r="A153"/>
      <c r="B153" s="15"/>
      <c r="C153" s="15"/>
      <c r="D153" s="15"/>
      <c r="E153" s="15"/>
      <c r="G153"/>
      <c r="H153"/>
      <c r="I153"/>
      <c r="J153"/>
      <c r="K153"/>
      <c r="L153"/>
      <c r="M153"/>
    </row>
    <row r="154" spans="1:13" ht="12.75" customHeight="1" x14ac:dyDescent="0.2">
      <c r="A154"/>
      <c r="B154" s="15"/>
      <c r="C154" s="15"/>
      <c r="D154" s="15"/>
      <c r="E154" s="15"/>
      <c r="G154"/>
      <c r="H154"/>
      <c r="I154"/>
      <c r="J154"/>
      <c r="K154"/>
      <c r="L154"/>
      <c r="M154"/>
    </row>
    <row r="155" spans="1:13" ht="12.75" customHeight="1" x14ac:dyDescent="0.2">
      <c r="A155"/>
      <c r="B155" s="15"/>
      <c r="C155" s="15"/>
      <c r="D155" s="15"/>
      <c r="E155" s="15"/>
      <c r="G155"/>
      <c r="H155"/>
      <c r="I155"/>
      <c r="J155"/>
      <c r="K155"/>
      <c r="L155"/>
      <c r="M155"/>
    </row>
    <row r="156" spans="1:13" ht="9" customHeight="1" x14ac:dyDescent="0.2">
      <c r="A156"/>
      <c r="B156" s="15"/>
      <c r="C156" s="15"/>
      <c r="D156" s="15"/>
      <c r="E156" s="15"/>
      <c r="G156"/>
      <c r="H156"/>
      <c r="I156"/>
      <c r="J156"/>
      <c r="K156"/>
      <c r="L156"/>
      <c r="M156"/>
    </row>
    <row r="157" spans="1:13" ht="9" customHeight="1" x14ac:dyDescent="0.2">
      <c r="A157"/>
      <c r="B157" s="15"/>
      <c r="C157" s="15"/>
      <c r="D157" s="15"/>
      <c r="E157" s="15"/>
      <c r="G157"/>
      <c r="H157"/>
      <c r="I157"/>
      <c r="J157"/>
      <c r="K157"/>
      <c r="L157"/>
      <c r="M157"/>
    </row>
    <row r="158" spans="1:13" s="11" customFormat="1" ht="12.75" x14ac:dyDescent="0.2">
      <c r="A158"/>
      <c r="B158" s="15"/>
      <c r="C158" s="15"/>
      <c r="D158" s="15"/>
      <c r="E158" s="15"/>
      <c r="G158"/>
      <c r="H158"/>
      <c r="I158"/>
      <c r="J158"/>
      <c r="K158"/>
      <c r="L158"/>
      <c r="M158"/>
    </row>
    <row r="159" spans="1:13" ht="9" customHeight="1" x14ac:dyDescent="0.2">
      <c r="A159"/>
      <c r="B159" s="15"/>
      <c r="C159" s="15"/>
      <c r="D159" s="15"/>
      <c r="E159" s="15"/>
      <c r="G159"/>
      <c r="H159"/>
      <c r="I159"/>
      <c r="J159"/>
      <c r="K159"/>
      <c r="L159"/>
      <c r="M159"/>
    </row>
    <row r="160" spans="1:13" ht="12.75" customHeight="1" x14ac:dyDescent="0.2">
      <c r="A160"/>
      <c r="B160" s="15"/>
      <c r="C160" s="15"/>
      <c r="D160" s="15"/>
      <c r="E160" s="15"/>
      <c r="G160"/>
      <c r="H160"/>
      <c r="I160"/>
      <c r="J160"/>
      <c r="K160"/>
      <c r="L160"/>
      <c r="M160"/>
    </row>
    <row r="161" spans="1:13" ht="12.75" x14ac:dyDescent="0.2">
      <c r="A161"/>
      <c r="B161" s="15"/>
      <c r="C161" s="15"/>
      <c r="D161" s="15"/>
      <c r="E161" s="15"/>
      <c r="G161"/>
      <c r="H161"/>
      <c r="I161"/>
      <c r="J161"/>
      <c r="K161"/>
      <c r="L161"/>
      <c r="M161"/>
    </row>
    <row r="162" spans="1:13" ht="9" customHeight="1" x14ac:dyDescent="0.2">
      <c r="A162"/>
      <c r="B162" s="15"/>
      <c r="C162" s="15"/>
      <c r="D162" s="15"/>
      <c r="E162" s="15"/>
      <c r="G162"/>
      <c r="H162"/>
      <c r="I162"/>
      <c r="J162"/>
      <c r="K162"/>
      <c r="L162"/>
      <c r="M162"/>
    </row>
    <row r="163" spans="1:13" ht="12.75" customHeight="1" x14ac:dyDescent="0.2">
      <c r="A163"/>
      <c r="B163" s="15"/>
      <c r="C163" s="15"/>
      <c r="D163" s="15"/>
      <c r="E163" s="15"/>
      <c r="G163"/>
      <c r="H163"/>
      <c r="I163"/>
      <c r="J163"/>
      <c r="K163"/>
      <c r="L163"/>
      <c r="M163"/>
    </row>
    <row r="164" spans="1:13" ht="12.75" customHeight="1" x14ac:dyDescent="0.2">
      <c r="A164"/>
      <c r="B164" s="15"/>
      <c r="C164" s="15"/>
      <c r="D164" s="15"/>
      <c r="E164" s="15"/>
      <c r="G164"/>
      <c r="H164"/>
      <c r="I164"/>
      <c r="J164"/>
      <c r="K164"/>
      <c r="L164"/>
      <c r="M164"/>
    </row>
    <row r="165" spans="1:13" ht="12.75" customHeight="1" x14ac:dyDescent="0.2">
      <c r="A165"/>
      <c r="B165" s="15"/>
      <c r="C165" s="15"/>
      <c r="D165" s="15"/>
      <c r="E165" s="15"/>
      <c r="G165"/>
      <c r="H165"/>
      <c r="I165"/>
      <c r="J165"/>
      <c r="K165"/>
      <c r="L165"/>
      <c r="M165"/>
    </row>
    <row r="166" spans="1:13" s="11" customFormat="1" ht="9" customHeight="1" x14ac:dyDescent="0.2">
      <c r="A166"/>
      <c r="B166" s="15"/>
      <c r="C166" s="15"/>
      <c r="D166" s="15"/>
      <c r="E166" s="15"/>
      <c r="G166"/>
      <c r="H166"/>
      <c r="I166"/>
      <c r="J166"/>
      <c r="K166"/>
      <c r="L166"/>
      <c r="M166"/>
    </row>
    <row r="167" spans="1:13" ht="9" customHeight="1" x14ac:dyDescent="0.2">
      <c r="A167"/>
      <c r="B167" s="15"/>
      <c r="C167" s="15"/>
      <c r="D167" s="15"/>
      <c r="E167" s="15"/>
      <c r="G167"/>
      <c r="H167"/>
      <c r="I167"/>
      <c r="J167"/>
      <c r="K167"/>
      <c r="L167"/>
      <c r="M167"/>
    </row>
    <row r="168" spans="1:13" ht="12.75" customHeight="1" x14ac:dyDescent="0.2">
      <c r="A168"/>
      <c r="B168" s="15"/>
      <c r="C168" s="15"/>
      <c r="D168" s="15"/>
      <c r="E168" s="15"/>
      <c r="G168"/>
      <c r="H168"/>
      <c r="I168"/>
      <c r="J168"/>
      <c r="K168"/>
      <c r="L168"/>
      <c r="M168"/>
    </row>
    <row r="169" spans="1:13" ht="12.75" x14ac:dyDescent="0.2">
      <c r="A169"/>
      <c r="B169" s="15"/>
      <c r="C169" s="15"/>
      <c r="D169" s="15"/>
      <c r="E169" s="15"/>
      <c r="G169"/>
      <c r="H169"/>
      <c r="I169"/>
      <c r="J169"/>
      <c r="K169"/>
      <c r="L169"/>
      <c r="M169"/>
    </row>
    <row r="170" spans="1:13" ht="12.75" x14ac:dyDescent="0.2">
      <c r="A170"/>
      <c r="B170" s="15"/>
      <c r="C170" s="15"/>
      <c r="D170" s="15"/>
      <c r="E170" s="15"/>
      <c r="G170"/>
      <c r="H170"/>
      <c r="I170"/>
      <c r="J170"/>
      <c r="K170"/>
      <c r="L170"/>
      <c r="M170"/>
    </row>
    <row r="171" spans="1:13" ht="12.75" x14ac:dyDescent="0.2">
      <c r="A171"/>
      <c r="B171"/>
      <c r="C171"/>
      <c r="D171"/>
      <c r="E171"/>
      <c r="G171"/>
      <c r="H171"/>
      <c r="I171"/>
      <c r="J171"/>
      <c r="K171"/>
      <c r="L171"/>
      <c r="M171"/>
    </row>
    <row r="172" spans="1:13" ht="12.75" x14ac:dyDescent="0.2">
      <c r="A172"/>
      <c r="B172"/>
      <c r="C172"/>
      <c r="D172"/>
      <c r="E172"/>
      <c r="G172"/>
      <c r="H172"/>
      <c r="I172"/>
      <c r="J172"/>
      <c r="K172"/>
      <c r="L172"/>
      <c r="M172"/>
    </row>
    <row r="173" spans="1:13" ht="9" customHeight="1" x14ac:dyDescent="0.2">
      <c r="A173"/>
      <c r="B173"/>
      <c r="C173"/>
      <c r="D173"/>
      <c r="E173"/>
      <c r="G173"/>
      <c r="H173"/>
      <c r="I173"/>
      <c r="J173"/>
      <c r="K173"/>
      <c r="L173"/>
      <c r="M173"/>
    </row>
    <row r="174" spans="1:13" ht="9" customHeight="1" x14ac:dyDescent="0.2">
      <c r="A174"/>
      <c r="B174"/>
      <c r="C174"/>
      <c r="D174"/>
      <c r="E174"/>
      <c r="G174"/>
      <c r="H174"/>
      <c r="I174"/>
      <c r="J174"/>
      <c r="K174"/>
      <c r="L174"/>
      <c r="M174"/>
    </row>
    <row r="175" spans="1:13" s="11" customFormat="1" ht="12.75" x14ac:dyDescent="0.2">
      <c r="A175"/>
      <c r="B175"/>
      <c r="C175"/>
      <c r="D175"/>
      <c r="E175"/>
      <c r="G175"/>
      <c r="H175"/>
      <c r="I175"/>
      <c r="J175"/>
      <c r="K175"/>
      <c r="L175"/>
      <c r="M175"/>
    </row>
    <row r="176" spans="1:13" ht="9" customHeight="1" x14ac:dyDescent="0.2">
      <c r="A176"/>
      <c r="B176"/>
      <c r="C176"/>
      <c r="D176"/>
      <c r="E176"/>
      <c r="G176"/>
      <c r="H176"/>
      <c r="I176"/>
      <c r="J176"/>
      <c r="K176"/>
      <c r="L176"/>
      <c r="M176"/>
    </row>
    <row r="177" spans="1:13" ht="12.75" customHeight="1" x14ac:dyDescent="0.2">
      <c r="A177"/>
      <c r="B177"/>
      <c r="C177"/>
      <c r="D177"/>
      <c r="E177"/>
      <c r="G177"/>
      <c r="H177"/>
      <c r="I177"/>
      <c r="J177"/>
      <c r="K177"/>
      <c r="L177"/>
      <c r="M177"/>
    </row>
    <row r="178" spans="1:13" ht="12.75" x14ac:dyDescent="0.2">
      <c r="A178"/>
      <c r="B178"/>
      <c r="C178"/>
      <c r="D178"/>
      <c r="E178"/>
      <c r="G178"/>
      <c r="H178"/>
      <c r="I178"/>
      <c r="J178"/>
      <c r="K178"/>
      <c r="L178"/>
      <c r="M178"/>
    </row>
    <row r="179" spans="1:13" ht="9" customHeight="1" x14ac:dyDescent="0.2">
      <c r="A179"/>
      <c r="B179"/>
      <c r="C179"/>
      <c r="D179"/>
      <c r="E179"/>
      <c r="G179"/>
      <c r="H179"/>
      <c r="I179"/>
      <c r="J179"/>
      <c r="K179"/>
      <c r="L179"/>
      <c r="M179"/>
    </row>
    <row r="180" spans="1:13" ht="12.75" x14ac:dyDescent="0.2">
      <c r="A180"/>
      <c r="B180"/>
      <c r="C180"/>
      <c r="D180"/>
      <c r="E180"/>
      <c r="G180"/>
      <c r="H180"/>
      <c r="I180"/>
      <c r="J180"/>
      <c r="K180"/>
      <c r="L180"/>
      <c r="M180"/>
    </row>
    <row r="181" spans="1:13" ht="12.75" x14ac:dyDescent="0.2">
      <c r="A181"/>
      <c r="B181"/>
      <c r="C181"/>
      <c r="D181"/>
      <c r="E181"/>
      <c r="G181"/>
      <c r="H181"/>
      <c r="I181"/>
      <c r="J181"/>
      <c r="K181"/>
      <c r="L181"/>
      <c r="M181"/>
    </row>
    <row r="182" spans="1:13" ht="12.75" x14ac:dyDescent="0.2">
      <c r="A182"/>
      <c r="B182"/>
      <c r="C182"/>
      <c r="D182"/>
      <c r="E182"/>
      <c r="G182"/>
      <c r="H182"/>
      <c r="I182"/>
      <c r="J182"/>
      <c r="K182"/>
      <c r="L182"/>
      <c r="M182"/>
    </row>
    <row r="183" spans="1:13" ht="9" customHeight="1" x14ac:dyDescent="0.2">
      <c r="A183"/>
      <c r="B183"/>
      <c r="C183"/>
      <c r="D183"/>
      <c r="E183"/>
      <c r="G183"/>
      <c r="H183"/>
      <c r="I183"/>
      <c r="J183"/>
      <c r="K183"/>
      <c r="L183"/>
      <c r="M183"/>
    </row>
    <row r="184" spans="1:13" ht="9" customHeight="1" x14ac:dyDescent="0.2">
      <c r="A184"/>
      <c r="B184"/>
      <c r="C184"/>
      <c r="D184"/>
      <c r="E184"/>
      <c r="G184"/>
      <c r="H184"/>
      <c r="I184"/>
      <c r="J184"/>
      <c r="K184"/>
      <c r="L184"/>
      <c r="M184"/>
    </row>
    <row r="185" spans="1:13" ht="12.75" x14ac:dyDescent="0.2">
      <c r="A185"/>
      <c r="B185"/>
      <c r="C185"/>
      <c r="D185"/>
      <c r="E185"/>
      <c r="G185"/>
      <c r="H185"/>
      <c r="I185"/>
      <c r="J185"/>
      <c r="K185"/>
      <c r="L185"/>
      <c r="M185"/>
    </row>
    <row r="186" spans="1:13" ht="9" customHeight="1" x14ac:dyDescent="0.2">
      <c r="A186"/>
      <c r="B186"/>
      <c r="C186"/>
      <c r="D186"/>
      <c r="E186"/>
      <c r="G186"/>
      <c r="H186"/>
      <c r="I186"/>
      <c r="J186"/>
      <c r="K186"/>
      <c r="L186"/>
      <c r="M186"/>
    </row>
    <row r="187" spans="1:13" ht="12.75" x14ac:dyDescent="0.2">
      <c r="A187"/>
      <c r="B187"/>
      <c r="C187"/>
      <c r="D187"/>
      <c r="E187"/>
      <c r="G187"/>
      <c r="H187"/>
      <c r="I187"/>
      <c r="J187"/>
      <c r="K187"/>
      <c r="L187"/>
      <c r="M187"/>
    </row>
    <row r="188" spans="1:13" ht="9" customHeight="1" x14ac:dyDescent="0.2">
      <c r="A188"/>
      <c r="B188"/>
      <c r="C188"/>
      <c r="D188"/>
      <c r="E188"/>
      <c r="G188"/>
      <c r="H188"/>
      <c r="I188"/>
      <c r="J188"/>
      <c r="K188"/>
      <c r="L188"/>
      <c r="M188"/>
    </row>
    <row r="189" spans="1:13" ht="12.75" customHeight="1" x14ac:dyDescent="0.2">
      <c r="A189"/>
      <c r="B189"/>
      <c r="C189"/>
      <c r="D189"/>
      <c r="E189"/>
      <c r="G189"/>
      <c r="H189"/>
      <c r="I189"/>
      <c r="J189"/>
      <c r="K189"/>
      <c r="L189"/>
      <c r="M189"/>
    </row>
    <row r="190" spans="1:13" ht="12.75" customHeight="1" x14ac:dyDescent="0.2">
      <c r="A190"/>
      <c r="B190"/>
      <c r="C190"/>
      <c r="D190"/>
      <c r="E190"/>
      <c r="G190"/>
      <c r="H190"/>
      <c r="I190"/>
      <c r="J190"/>
      <c r="K190"/>
      <c r="L190"/>
      <c r="M190"/>
    </row>
    <row r="191" spans="1:13" ht="9" customHeight="1" x14ac:dyDescent="0.2">
      <c r="A191"/>
      <c r="B191"/>
      <c r="C191"/>
      <c r="D191"/>
      <c r="E191"/>
      <c r="G191"/>
      <c r="H191"/>
      <c r="I191"/>
      <c r="J191"/>
      <c r="K191"/>
      <c r="L191"/>
      <c r="M191"/>
    </row>
    <row r="192" spans="1:13" ht="12.75" x14ac:dyDescent="0.2">
      <c r="A192"/>
      <c r="B192"/>
      <c r="C192"/>
      <c r="D192"/>
      <c r="E192"/>
      <c r="G192"/>
      <c r="H192"/>
      <c r="I192"/>
      <c r="J192"/>
      <c r="K192"/>
      <c r="L192"/>
      <c r="M192"/>
    </row>
    <row r="193" spans="1:13" ht="12.75" x14ac:dyDescent="0.2">
      <c r="A193"/>
      <c r="B193"/>
      <c r="C193"/>
      <c r="D193"/>
      <c r="E193"/>
      <c r="G193"/>
      <c r="H193"/>
      <c r="I193"/>
      <c r="J193"/>
      <c r="K193"/>
      <c r="L193"/>
      <c r="M193"/>
    </row>
    <row r="194" spans="1:13" ht="12.75" customHeight="1" x14ac:dyDescent="0.2">
      <c r="A194"/>
      <c r="B194"/>
      <c r="C194"/>
      <c r="D194"/>
      <c r="E194"/>
      <c r="G194"/>
      <c r="H194"/>
      <c r="I194"/>
      <c r="J194"/>
      <c r="K194"/>
      <c r="L194"/>
      <c r="M194"/>
    </row>
    <row r="195" spans="1:13" ht="9" customHeight="1" x14ac:dyDescent="0.2">
      <c r="A195"/>
      <c r="B195"/>
      <c r="C195"/>
      <c r="D195"/>
      <c r="E195"/>
      <c r="G195"/>
      <c r="H195"/>
      <c r="I195"/>
      <c r="J195"/>
      <c r="K195"/>
      <c r="L195"/>
      <c r="M195"/>
    </row>
    <row r="196" spans="1:13" s="11" customFormat="1" ht="9" customHeight="1" x14ac:dyDescent="0.2">
      <c r="A196"/>
      <c r="B196"/>
      <c r="C196"/>
      <c r="D196"/>
      <c r="E196"/>
      <c r="G196"/>
      <c r="H196"/>
      <c r="I196"/>
      <c r="J196"/>
      <c r="K196"/>
      <c r="L196"/>
      <c r="M196"/>
    </row>
    <row r="197" spans="1:13" ht="12.75" customHeight="1" x14ac:dyDescent="0.2">
      <c r="A197"/>
      <c r="B197"/>
      <c r="C197"/>
      <c r="D197"/>
      <c r="E197"/>
      <c r="G197"/>
      <c r="H197"/>
      <c r="I197"/>
      <c r="J197"/>
      <c r="K197"/>
      <c r="L197"/>
      <c r="M197"/>
    </row>
    <row r="198" spans="1:13" ht="9" customHeight="1" x14ac:dyDescent="0.2">
      <c r="A198"/>
      <c r="B198"/>
      <c r="C198"/>
      <c r="D198"/>
      <c r="E198"/>
      <c r="G198"/>
      <c r="H198"/>
      <c r="I198"/>
      <c r="J198"/>
      <c r="K198"/>
      <c r="L198"/>
      <c r="M198"/>
    </row>
    <row r="199" spans="1:13" ht="12.75" x14ac:dyDescent="0.2">
      <c r="A199"/>
      <c r="B199"/>
      <c r="C199"/>
      <c r="D199"/>
      <c r="E199"/>
      <c r="G199"/>
      <c r="H199"/>
      <c r="I199"/>
      <c r="J199"/>
      <c r="K199"/>
      <c r="L199"/>
      <c r="M199"/>
    </row>
    <row r="200" spans="1:13" ht="9" customHeight="1" x14ac:dyDescent="0.2">
      <c r="A200"/>
      <c r="B200"/>
      <c r="C200"/>
      <c r="D200"/>
      <c r="E200"/>
      <c r="G200"/>
      <c r="H200"/>
      <c r="I200"/>
      <c r="J200"/>
      <c r="K200"/>
      <c r="L200"/>
      <c r="M200"/>
    </row>
    <row r="201" spans="1:13" ht="12.75" x14ac:dyDescent="0.2">
      <c r="A201"/>
      <c r="B201"/>
      <c r="C201"/>
      <c r="D201"/>
      <c r="E201"/>
      <c r="G201"/>
      <c r="H201"/>
      <c r="I201"/>
      <c r="J201"/>
      <c r="K201"/>
      <c r="L201"/>
      <c r="M201"/>
    </row>
    <row r="202" spans="1:13" ht="6.95" customHeight="1" x14ac:dyDescent="0.2">
      <c r="A202"/>
      <c r="B202"/>
      <c r="C202"/>
      <c r="D202"/>
      <c r="E202"/>
      <c r="G202"/>
      <c r="H202"/>
      <c r="I202"/>
      <c r="J202"/>
      <c r="K202"/>
      <c r="L202"/>
      <c r="M202"/>
    </row>
    <row r="203" spans="1:13" ht="12.75" customHeight="1" x14ac:dyDescent="0.2">
      <c r="A203"/>
      <c r="B203"/>
      <c r="C203"/>
      <c r="D203"/>
      <c r="E203"/>
      <c r="G203"/>
      <c r="H203"/>
      <c r="I203"/>
      <c r="J203"/>
      <c r="K203"/>
      <c r="L203"/>
      <c r="M203"/>
    </row>
    <row r="204" spans="1:13" ht="12.75" customHeight="1" x14ac:dyDescent="0.2">
      <c r="A204"/>
      <c r="B204"/>
      <c r="C204"/>
      <c r="D204"/>
      <c r="E204"/>
      <c r="G204"/>
      <c r="H204"/>
      <c r="I204"/>
      <c r="J204"/>
      <c r="K204"/>
      <c r="L204"/>
      <c r="M204"/>
    </row>
    <row r="205" spans="1:13" s="11" customFormat="1" ht="12.75" x14ac:dyDescent="0.2">
      <c r="A205"/>
      <c r="B205"/>
      <c r="C205"/>
      <c r="D205"/>
      <c r="E205"/>
      <c r="G205"/>
      <c r="H205"/>
      <c r="I205"/>
      <c r="J205"/>
      <c r="K205"/>
      <c r="L205"/>
      <c r="M205"/>
    </row>
    <row r="206" spans="1:13" ht="5.0999999999999996" customHeight="1" x14ac:dyDescent="0.2">
      <c r="A206"/>
      <c r="B206"/>
      <c r="C206"/>
      <c r="D206"/>
      <c r="E206"/>
      <c r="G206"/>
      <c r="H206"/>
      <c r="I206"/>
      <c r="J206"/>
      <c r="K206"/>
      <c r="L206"/>
      <c r="M206"/>
    </row>
    <row r="207" spans="1:13" ht="6.95" customHeight="1" x14ac:dyDescent="0.2">
      <c r="A207"/>
      <c r="B207"/>
      <c r="C207"/>
      <c r="D207"/>
      <c r="E207"/>
      <c r="G207"/>
      <c r="H207"/>
      <c r="I207"/>
      <c r="J207"/>
      <c r="K207"/>
      <c r="L207"/>
      <c r="M207"/>
    </row>
    <row r="208" spans="1:13" ht="6.95" customHeight="1" x14ac:dyDescent="0.2">
      <c r="A208"/>
      <c r="B208"/>
      <c r="C208"/>
      <c r="D208"/>
      <c r="E208"/>
      <c r="G208"/>
      <c r="H208"/>
      <c r="I208"/>
      <c r="J208"/>
      <c r="K208"/>
      <c r="L208"/>
      <c r="M208"/>
    </row>
    <row r="209" spans="1:13" ht="5.0999999999999996" customHeight="1" x14ac:dyDescent="0.2">
      <c r="A209"/>
      <c r="B209"/>
      <c r="C209"/>
      <c r="D209"/>
      <c r="E209"/>
      <c r="G209"/>
      <c r="H209"/>
      <c r="I209"/>
      <c r="J209"/>
      <c r="K209"/>
      <c r="L209"/>
      <c r="M209"/>
    </row>
    <row r="210" spans="1:13" s="11" customFormat="1" ht="12.75" x14ac:dyDescent="0.2">
      <c r="A210"/>
      <c r="B210"/>
      <c r="C210"/>
      <c r="D210"/>
      <c r="E210"/>
      <c r="G210"/>
      <c r="H210"/>
      <c r="I210"/>
      <c r="J210"/>
      <c r="K210"/>
      <c r="L210"/>
      <c r="M210"/>
    </row>
    <row r="211" spans="1:13" ht="5.0999999999999996" customHeight="1" x14ac:dyDescent="0.2">
      <c r="A211"/>
      <c r="B211"/>
      <c r="C211"/>
      <c r="D211"/>
      <c r="E211"/>
      <c r="G211"/>
      <c r="H211"/>
      <c r="I211"/>
      <c r="J211"/>
      <c r="K211"/>
      <c r="L211"/>
      <c r="M211"/>
    </row>
    <row r="212" spans="1:13" ht="6.95" customHeight="1" x14ac:dyDescent="0.2">
      <c r="A212"/>
      <c r="B212"/>
      <c r="C212"/>
      <c r="D212"/>
      <c r="E212"/>
      <c r="G212"/>
      <c r="H212"/>
      <c r="I212"/>
      <c r="J212"/>
      <c r="K212"/>
      <c r="L212"/>
      <c r="M212"/>
    </row>
    <row r="213" spans="1:13" ht="12.75" x14ac:dyDescent="0.2">
      <c r="A213"/>
      <c r="B213"/>
      <c r="C213"/>
      <c r="D213"/>
      <c r="E213"/>
      <c r="G213"/>
      <c r="H213"/>
      <c r="I213"/>
      <c r="J213"/>
      <c r="K213"/>
      <c r="L213"/>
      <c r="M213"/>
    </row>
    <row r="214" spans="1:13" ht="12.75" x14ac:dyDescent="0.2">
      <c r="A214"/>
      <c r="B214"/>
      <c r="C214"/>
      <c r="D214"/>
      <c r="E214"/>
      <c r="G214"/>
      <c r="H214"/>
      <c r="I214"/>
      <c r="J214"/>
      <c r="K214"/>
      <c r="L214"/>
      <c r="M214"/>
    </row>
    <row r="215" spans="1:13" ht="6.95" customHeight="1" x14ac:dyDescent="0.2">
      <c r="A215"/>
      <c r="B215"/>
      <c r="C215"/>
      <c r="D215"/>
      <c r="E215"/>
      <c r="G215"/>
      <c r="H215"/>
      <c r="I215"/>
      <c r="J215"/>
      <c r="K215"/>
      <c r="L215"/>
      <c r="M215"/>
    </row>
    <row r="216" spans="1:13" ht="5.0999999999999996" customHeight="1" x14ac:dyDescent="0.2">
      <c r="A216"/>
      <c r="B216"/>
      <c r="C216"/>
      <c r="D216"/>
      <c r="E216"/>
      <c r="G216"/>
      <c r="H216"/>
      <c r="I216"/>
      <c r="J216"/>
      <c r="K216"/>
      <c r="L216"/>
      <c r="M216"/>
    </row>
    <row r="217" spans="1:13" s="11" customFormat="1" ht="12.75" x14ac:dyDescent="0.2">
      <c r="A217"/>
      <c r="B217"/>
      <c r="C217"/>
      <c r="D217"/>
      <c r="E217"/>
      <c r="G217"/>
      <c r="H217"/>
      <c r="I217"/>
      <c r="J217"/>
      <c r="K217"/>
      <c r="L217"/>
      <c r="M217"/>
    </row>
    <row r="218" spans="1:13" ht="5.0999999999999996" customHeight="1" x14ac:dyDescent="0.2">
      <c r="A218"/>
      <c r="B218"/>
      <c r="C218"/>
      <c r="D218"/>
      <c r="E218"/>
      <c r="G218"/>
      <c r="H218"/>
      <c r="I218"/>
      <c r="J218"/>
      <c r="K218"/>
      <c r="L218"/>
      <c r="M218"/>
    </row>
    <row r="219" spans="1:13" ht="6.95" customHeight="1" x14ac:dyDescent="0.2">
      <c r="A219"/>
      <c r="B219"/>
      <c r="C219"/>
      <c r="D219"/>
      <c r="E219"/>
      <c r="G219"/>
      <c r="H219"/>
      <c r="I219"/>
      <c r="J219"/>
      <c r="K219"/>
      <c r="L219"/>
      <c r="M219"/>
    </row>
    <row r="220" spans="1:13" ht="12.75" x14ac:dyDescent="0.2">
      <c r="A220"/>
      <c r="B220"/>
      <c r="C220"/>
      <c r="D220"/>
      <c r="E220"/>
      <c r="G220"/>
      <c r="H220"/>
      <c r="I220"/>
      <c r="J220"/>
      <c r="K220"/>
      <c r="L220"/>
      <c r="M220"/>
    </row>
    <row r="221" spans="1:13" ht="12.75" x14ac:dyDescent="0.2">
      <c r="A221"/>
      <c r="B221"/>
      <c r="C221"/>
      <c r="D221"/>
      <c r="E221"/>
      <c r="G221"/>
      <c r="H221"/>
      <c r="I221"/>
      <c r="J221"/>
      <c r="K221"/>
      <c r="L221"/>
      <c r="M221"/>
    </row>
    <row r="222" spans="1:13" ht="12.75" x14ac:dyDescent="0.2">
      <c r="A222"/>
      <c r="B222"/>
      <c r="C222"/>
      <c r="D222"/>
      <c r="E222"/>
      <c r="G222"/>
      <c r="H222"/>
      <c r="I222"/>
      <c r="J222"/>
      <c r="K222"/>
      <c r="L222"/>
      <c r="M222"/>
    </row>
    <row r="223" spans="1:13" ht="12.75" x14ac:dyDescent="0.2">
      <c r="A223"/>
      <c r="B223"/>
      <c r="C223"/>
      <c r="D223"/>
      <c r="E223"/>
      <c r="G223"/>
      <c r="H223"/>
      <c r="I223"/>
      <c r="J223"/>
      <c r="K223"/>
      <c r="L223"/>
      <c r="M223"/>
    </row>
    <row r="224" spans="1:13" ht="12.75" x14ac:dyDescent="0.2">
      <c r="A224"/>
      <c r="B224"/>
      <c r="C224"/>
      <c r="D224"/>
      <c r="E224"/>
      <c r="G224"/>
      <c r="H224"/>
      <c r="I224"/>
      <c r="J224"/>
      <c r="K224"/>
      <c r="L224"/>
      <c r="M224"/>
    </row>
    <row r="225" spans="1:13" ht="12.75" x14ac:dyDescent="0.2">
      <c r="A225"/>
      <c r="B225"/>
      <c r="C225"/>
      <c r="D225"/>
      <c r="E225"/>
      <c r="G225"/>
      <c r="H225"/>
      <c r="I225"/>
      <c r="J225"/>
      <c r="K225"/>
      <c r="L225"/>
      <c r="M225"/>
    </row>
    <row r="226" spans="1:13" ht="12.75" x14ac:dyDescent="0.2">
      <c r="A226"/>
      <c r="B226"/>
      <c r="C226"/>
      <c r="D226"/>
      <c r="E226"/>
      <c r="G226"/>
      <c r="H226"/>
      <c r="I226"/>
      <c r="J226"/>
      <c r="K226"/>
      <c r="L226"/>
      <c r="M226"/>
    </row>
    <row r="227" spans="1:13" ht="6.95" customHeight="1" x14ac:dyDescent="0.2">
      <c r="A227"/>
      <c r="B227"/>
      <c r="C227"/>
      <c r="D227"/>
      <c r="E227"/>
      <c r="G227"/>
      <c r="H227"/>
      <c r="I227"/>
      <c r="J227"/>
      <c r="K227"/>
      <c r="L227"/>
      <c r="M227"/>
    </row>
    <row r="228" spans="1:13" ht="5.0999999999999996" customHeight="1" x14ac:dyDescent="0.2">
      <c r="A228"/>
      <c r="B228"/>
      <c r="C228"/>
      <c r="D228"/>
      <c r="E228"/>
      <c r="G228"/>
      <c r="H228"/>
      <c r="I228"/>
      <c r="J228"/>
      <c r="K228"/>
      <c r="L228"/>
      <c r="M228"/>
    </row>
    <row r="229" spans="1:13" s="11" customFormat="1" ht="12.75" x14ac:dyDescent="0.2">
      <c r="A229"/>
      <c r="B229"/>
      <c r="C229"/>
      <c r="D229"/>
      <c r="E229"/>
      <c r="G229"/>
      <c r="H229"/>
      <c r="I229"/>
      <c r="J229"/>
      <c r="K229"/>
      <c r="L229"/>
      <c r="M229"/>
    </row>
    <row r="230" spans="1:13" ht="5.0999999999999996" customHeight="1" x14ac:dyDescent="0.2">
      <c r="A230"/>
      <c r="B230"/>
      <c r="C230"/>
      <c r="D230"/>
      <c r="E230"/>
      <c r="G230"/>
      <c r="H230"/>
      <c r="I230"/>
      <c r="J230"/>
      <c r="K230"/>
      <c r="L230"/>
      <c r="M230"/>
    </row>
    <row r="231" spans="1:13" ht="6.95" customHeight="1" x14ac:dyDescent="0.2">
      <c r="A231"/>
      <c r="B231"/>
      <c r="C231"/>
      <c r="D231"/>
      <c r="E231"/>
      <c r="G231"/>
      <c r="H231"/>
      <c r="I231"/>
      <c r="J231"/>
      <c r="K231"/>
      <c r="L231"/>
      <c r="M231"/>
    </row>
    <row r="232" spans="1:13" ht="6.95" customHeight="1" x14ac:dyDescent="0.2">
      <c r="A232"/>
      <c r="B232"/>
      <c r="C232"/>
      <c r="D232"/>
      <c r="E232"/>
      <c r="G232"/>
      <c r="H232"/>
      <c r="I232"/>
      <c r="J232"/>
      <c r="K232"/>
      <c r="L232"/>
      <c r="M232"/>
    </row>
    <row r="233" spans="1:13" ht="5.0999999999999996" customHeight="1" x14ac:dyDescent="0.2">
      <c r="A233"/>
      <c r="B233"/>
      <c r="C233"/>
      <c r="D233"/>
      <c r="E233"/>
      <c r="G233"/>
      <c r="H233"/>
      <c r="I233"/>
      <c r="J233"/>
      <c r="K233"/>
      <c r="L233"/>
      <c r="M233"/>
    </row>
    <row r="234" spans="1:13" s="11" customFormat="1" ht="12.75" x14ac:dyDescent="0.2">
      <c r="A234"/>
      <c r="B234"/>
      <c r="C234"/>
      <c r="D234"/>
      <c r="E234"/>
      <c r="G234"/>
      <c r="H234"/>
      <c r="I234"/>
      <c r="J234"/>
      <c r="K234"/>
      <c r="L234"/>
      <c r="M234"/>
    </row>
    <row r="235" spans="1:13" ht="5.0999999999999996" customHeight="1" x14ac:dyDescent="0.2">
      <c r="A235"/>
      <c r="B235"/>
      <c r="C235"/>
      <c r="D235"/>
      <c r="E235"/>
      <c r="G235"/>
      <c r="H235"/>
      <c r="I235"/>
      <c r="J235"/>
      <c r="K235"/>
      <c r="L235"/>
      <c r="M235"/>
    </row>
    <row r="236" spans="1:13" ht="12.75" x14ac:dyDescent="0.2">
      <c r="A236"/>
      <c r="B236"/>
      <c r="C236"/>
      <c r="D236"/>
      <c r="E236"/>
    </row>
    <row r="237" spans="1:13" ht="12.75" x14ac:dyDescent="0.2">
      <c r="A237"/>
      <c r="B237"/>
      <c r="C237"/>
      <c r="D237"/>
      <c r="E237"/>
      <c r="G237" s="12"/>
      <c r="H237" s="12"/>
      <c r="I237" s="12"/>
    </row>
    <row r="238" spans="1:13" ht="12.75" x14ac:dyDescent="0.2">
      <c r="A238"/>
      <c r="B238"/>
      <c r="C238"/>
      <c r="D238"/>
      <c r="E238"/>
      <c r="G238" s="2"/>
      <c r="H238" s="2"/>
      <c r="I238" s="2"/>
    </row>
    <row r="239" spans="1:13" ht="12.75" x14ac:dyDescent="0.2">
      <c r="A239"/>
      <c r="B239"/>
      <c r="C239"/>
      <c r="D239"/>
      <c r="E239"/>
      <c r="G239" s="6"/>
      <c r="H239" s="6"/>
      <c r="I239" s="6"/>
      <c r="J239" s="6"/>
      <c r="K239" s="6"/>
      <c r="L239" s="6"/>
      <c r="M239" s="6"/>
    </row>
    <row r="240" spans="1:13" ht="12.75" x14ac:dyDescent="0.2">
      <c r="A240"/>
      <c r="B240"/>
      <c r="C240"/>
      <c r="D240"/>
      <c r="E240"/>
      <c r="G240" s="6"/>
      <c r="H240" s="6"/>
      <c r="I240" s="6"/>
      <c r="K240" s="6"/>
      <c r="L240" s="6"/>
      <c r="M240" s="6"/>
    </row>
    <row r="241" spans="1:5" ht="12.75" x14ac:dyDescent="0.2">
      <c r="A241"/>
      <c r="B241"/>
      <c r="C241"/>
      <c r="D241"/>
      <c r="E241"/>
    </row>
    <row r="242" spans="1:5" ht="12.75" x14ac:dyDescent="0.2">
      <c r="A242"/>
      <c r="B242"/>
      <c r="C242"/>
      <c r="D242"/>
      <c r="E242"/>
    </row>
    <row r="266" spans="12:13" ht="9" x14ac:dyDescent="0.15">
      <c r="L266" s="2"/>
      <c r="M266" s="13"/>
    </row>
  </sheetData>
  <mergeCells count="2">
    <mergeCell ref="A126:E126"/>
    <mergeCell ref="G126:M126"/>
  </mergeCells>
  <printOptions horizontalCentered="1" gridLinesSet="0"/>
  <pageMargins left="0" right="0" top="0" bottom="0" header="0" footer="3.937007874015748E-2"/>
  <pageSetup paperSize="9" scale="84" orientation="portrait" horizontalDpi="1200" verticalDpi="1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142875</xdr:colOff>
                <xdr:row>123</xdr:row>
                <xdr:rowOff>57150</xdr:rowOff>
              </from>
              <to>
                <xdr:col>4</xdr:col>
                <xdr:colOff>542925</xdr:colOff>
                <xdr:row>131</xdr:row>
                <xdr:rowOff>114300</xdr:rowOff>
              </to>
            </anchor>
          </objectPr>
        </oleObject>
      </mc:Choice>
      <mc:Fallback>
        <oleObject progId="Word.Picture.8" shapeId="10241" r:id="rId4"/>
      </mc:Fallback>
    </mc:AlternateContent>
    <mc:AlternateContent xmlns:mc="http://schemas.openxmlformats.org/markup-compatibility/2006">
      <mc:Choice Requires="x14">
        <oleObject progId="Word.Picture.8" shapeId="10242" r:id="rId6">
          <objectPr defaultSize="0" autoPict="0" r:id="rId5">
            <anchor moveWithCells="1" sizeWithCells="1">
              <from>
                <xdr:col>11</xdr:col>
                <xdr:colOff>685800</xdr:colOff>
                <xdr:row>124</xdr:row>
                <xdr:rowOff>9525</xdr:rowOff>
              </from>
              <to>
                <xdr:col>12</xdr:col>
                <xdr:colOff>352425</xdr:colOff>
                <xdr:row>131</xdr:row>
                <xdr:rowOff>95250</xdr:rowOff>
              </to>
            </anchor>
          </objectPr>
        </oleObject>
      </mc:Choice>
      <mc:Fallback>
        <oleObject progId="Word.Picture.8" shapeId="10242" r:id="rId6"/>
      </mc:Fallback>
    </mc:AlternateContent>
    <mc:AlternateContent xmlns:mc="http://schemas.openxmlformats.org/markup-compatibility/2006">
      <mc:Choice Requires="x14">
        <oleObject progId="Word.Picture.8" shapeId="10243" r:id="rId7">
          <objectPr defaultSize="0" r:id="rId8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0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3" r:id="rId7"/>
      </mc:Fallback>
    </mc:AlternateContent>
    <mc:AlternateContent xmlns:mc="http://schemas.openxmlformats.org/markup-compatibility/2006">
      <mc:Choice Requires="x14">
        <oleObject progId="Word.Picture.8" shapeId="10244" r:id="rId9">
          <objectPr defaultSize="0" r:id="rId8">
            <anchor moveWithCells="1" sizeWithCells="1">
              <from>
                <xdr:col>6</xdr:col>
                <xdr:colOff>0</xdr:colOff>
                <xdr:row>0</xdr:row>
                <xdr:rowOff>19050</xdr:rowOff>
              </from>
              <to>
                <xdr:col>6</xdr:col>
                <xdr:colOff>971550</xdr:colOff>
                <xdr:row>6</xdr:row>
                <xdr:rowOff>66675</xdr:rowOff>
              </to>
            </anchor>
          </objectPr>
        </oleObject>
      </mc:Choice>
      <mc:Fallback>
        <oleObject progId="Word.Picture.8" shapeId="10244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34</vt:i4>
      </vt:variant>
    </vt:vector>
  </HeadingPairs>
  <TitlesOfParts>
    <vt:vector size="46" baseType="lpstr">
      <vt:lpstr>01-Enero</vt:lpstr>
      <vt:lpstr>02-Febrero</vt:lpstr>
      <vt:lpstr>03-Marzo</vt:lpstr>
      <vt:lpstr>04-Abril</vt:lpstr>
      <vt:lpstr>05-Mayo</vt:lpstr>
      <vt:lpstr>06-Junio</vt:lpstr>
      <vt:lpstr>07-Julio</vt:lpstr>
      <vt:lpstr>08-Agosto</vt:lpstr>
      <vt:lpstr>09-Septiembre</vt:lpstr>
      <vt:lpstr>10-Octubre</vt:lpstr>
      <vt:lpstr>11-Noviembre</vt:lpstr>
      <vt:lpstr>12-Diciembre</vt:lpstr>
      <vt:lpstr>'01-Enero'!Área_de_impresión</vt:lpstr>
      <vt:lpstr>'02-Febrero'!Área_de_impresión</vt:lpstr>
      <vt:lpstr>'03-Marzo'!Área_de_impresión</vt:lpstr>
      <vt:lpstr>'04-Abril'!Área_de_impresión</vt:lpstr>
      <vt:lpstr>'05-Mayo'!Área_de_impresión</vt:lpstr>
      <vt:lpstr>'06-Junio'!Área_de_impresión</vt:lpstr>
      <vt:lpstr>'07-Julio'!Área_de_impresión</vt:lpstr>
      <vt:lpstr>'08-Agosto'!Área_de_impresión</vt:lpstr>
      <vt:lpstr>'09-Septiembre'!Área_de_impresión</vt:lpstr>
      <vt:lpstr>'10-Octubre'!Área_de_impresión</vt:lpstr>
      <vt:lpstr>'11-Noviembre'!Área_de_impresión</vt:lpstr>
      <vt:lpstr>'12-Diciembre'!Área_de_impresión</vt:lpstr>
      <vt:lpstr>'01-Enero'!Area_impresion</vt:lpstr>
      <vt:lpstr>'02-Febrero'!Area_impresion</vt:lpstr>
      <vt:lpstr>'03-Marzo'!Area_impresion</vt:lpstr>
      <vt:lpstr>'04-Abril'!Area_impresion</vt:lpstr>
      <vt:lpstr>'05-Mayo'!Area_impresion</vt:lpstr>
      <vt:lpstr>'06-Junio'!Area_impresion</vt:lpstr>
      <vt:lpstr>'08-Agosto'!Area_impresion</vt:lpstr>
      <vt:lpstr>'09-Septiembre'!Area_impresion</vt:lpstr>
      <vt:lpstr>'10-Octubre'!Area_impresion</vt:lpstr>
      <vt:lpstr>'11-Noviembre'!Area_impresion</vt:lpstr>
      <vt:lpstr>'12-Diciembre'!Area_impresion</vt:lpstr>
      <vt:lpstr>'01-Enero'!Print_Area</vt:lpstr>
      <vt:lpstr>'02-Febrero'!Print_Area</vt:lpstr>
      <vt:lpstr>'03-Marzo'!Print_Area</vt:lpstr>
      <vt:lpstr>'04-Abril'!Print_Area</vt:lpstr>
      <vt:lpstr>'05-Mayo'!Print_Area</vt:lpstr>
      <vt:lpstr>'06-Junio'!Print_Area</vt:lpstr>
      <vt:lpstr>'08-Agosto'!Print_Area</vt:lpstr>
      <vt:lpstr>'09-Septiembre'!Print_Area</vt:lpstr>
      <vt:lpstr>'10-Octubre'!Print_Area</vt:lpstr>
      <vt:lpstr>'11-Noviembre'!Print_Area</vt:lpstr>
      <vt:lpstr>'12-Diciembre'!Print_Area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Certificado de Recaudación Tributos Concertados</dc:title>
  <dc:subject>Tributos Concertados</dc:subject>
  <dc:creator>Servicio Contabilidad</dc:creator>
  <cp:lastModifiedBy>Larrucea Marijuan, Estibaliz</cp:lastModifiedBy>
  <cp:lastPrinted>2020-09-16T09:21:46Z</cp:lastPrinted>
  <dcterms:created xsi:type="dcterms:W3CDTF">2013-02-28T12:05:45Z</dcterms:created>
  <dcterms:modified xsi:type="dcterms:W3CDTF">2021-01-27T11:19:45Z</dcterms:modified>
</cp:coreProperties>
</file>