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3.xml" ContentType="application/vnd.openxmlformats-officedocument.drawing+xml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drawings/drawing4.xml" ContentType="application/vnd.openxmlformats-officedocument.drawing+xml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drawings/drawing5.xml" ContentType="application/vnd.openxmlformats-officedocument.drawing+xml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drawings/drawing6.xml" ContentType="application/vnd.openxmlformats-officedocument.drawing+xml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drawings/drawing7.xml" ContentType="application/vnd.openxmlformats-officedocument.drawing+xml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drawings/drawing8.xml" ContentType="application/vnd.openxmlformats-officedocument.drawing+xml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drawings/drawing9.xml" ContentType="application/vnd.openxmlformats-officedocument.drawing+xml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drawings/drawing10.xml" ContentType="application/vnd.openxmlformats-officedocument.drawing+xml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drawings/drawing11.xml" ContentType="application/vnd.openxmlformats-officedocument.drawing+xml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drawings/drawing12.xml" ContentType="application/vnd.openxmlformats-officedocument.drawing+xml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985" yWindow="45" windowWidth="6030" windowHeight="6930" firstSheet="6" activeTab="11"/>
  </bookViews>
  <sheets>
    <sheet name="01-Enero" sheetId="1" r:id="rId1"/>
    <sheet name="02-Febrero" sheetId="3" r:id="rId2"/>
    <sheet name="03-Marzo" sheetId="15" r:id="rId3"/>
    <sheet name="04-Abril" sheetId="16" r:id="rId4"/>
    <sheet name="05-Mayo" sheetId="17" r:id="rId5"/>
    <sheet name="06-Junio" sheetId="18" r:id="rId6"/>
    <sheet name="07-Julio" sheetId="19" r:id="rId7"/>
    <sheet name="08-Agosto" sheetId="20" r:id="rId8"/>
    <sheet name="09-Septiembre" sheetId="21" r:id="rId9"/>
    <sheet name="10-Octubre" sheetId="22" r:id="rId10"/>
    <sheet name="11-Noviembre" sheetId="23" r:id="rId11"/>
    <sheet name="12-Diciembre" sheetId="24" r:id="rId12"/>
  </sheets>
  <definedNames>
    <definedName name="_xlnm.Print_Area" localSheetId="0">'01-Enero'!$A$1:$E$128,'01-Enero'!$G$1:$M$128</definedName>
    <definedName name="_xlnm.Print_Area" localSheetId="1">'02-Febrero'!$A$1:$E$131,'02-Febrero'!$G$1:$M$131</definedName>
    <definedName name="_xlnm.Print_Area" localSheetId="2">'03-Marzo'!$A$1:$E$131,'03-Marzo'!$G$1:$M$131</definedName>
    <definedName name="_xlnm.Print_Area" localSheetId="3">'04-Abril'!$A$1:$E$131,'04-Abril'!$G$1:$M$131</definedName>
    <definedName name="_xlnm.Print_Area" localSheetId="4">'05-Mayo'!$A$1:$E$131,'05-Mayo'!$G$1:$M$131</definedName>
    <definedName name="_xlnm.Print_Area" localSheetId="5">'06-Junio'!$A$1:$E$131,'06-Junio'!$G$1:$M$131</definedName>
    <definedName name="_xlnm.Print_Area" localSheetId="6">'07-Julio'!$A$1:$E$131,'07-Julio'!$G$1:$M$131</definedName>
    <definedName name="_xlnm.Print_Area" localSheetId="7">'08-Agosto'!$A$1:$E$131,'08-Agosto'!$G$1:$M$131</definedName>
    <definedName name="_xlnm.Print_Area" localSheetId="8">'09-Septiembre'!$A$1:$E$131,'09-Septiembre'!$G$1:$M$131</definedName>
    <definedName name="_xlnm.Print_Area" localSheetId="9">'10-Octubre'!$A$1:$E$131,'10-Octubre'!$G$1:$M$131</definedName>
    <definedName name="_xlnm.Print_Area" localSheetId="10">'11-Noviembre'!$A$1:$E$131,'11-Noviembre'!$G$1:$M$131</definedName>
    <definedName name="_xlnm.Print_Area" localSheetId="11">'12-Diciembre'!$A$1:$E$131,'12-Diciembre'!$G$1:$M$131</definedName>
    <definedName name="Area_impresion" localSheetId="0">'01-Enero'!$A$1:$E$129,'01-Enero'!$G$1:$M$129</definedName>
    <definedName name="Area_impresion" localSheetId="1">'02-Febrero'!$A$1:$E$132,'02-Febrero'!$G$1:$M$132</definedName>
    <definedName name="Area_impresion" localSheetId="2">'03-Marzo'!$A$1:$E$132,'03-Marzo'!$G$1:$M$132</definedName>
    <definedName name="Area_impresion" localSheetId="3">'04-Abril'!$A$1:$E$132,'04-Abril'!$G$1:$M$132</definedName>
    <definedName name="Area_impresion" localSheetId="4">'05-Mayo'!$A$1:$E$132,'05-Mayo'!$G$1:$M$132</definedName>
    <definedName name="Area_impresion" localSheetId="5">'06-Junio'!$A$1:$E$132,'06-Junio'!$G$1:$M$132</definedName>
    <definedName name="Area_impresion" localSheetId="6">'07-Julio'!$A$1:$E$132,'07-Julio'!$G$1:$M$132</definedName>
    <definedName name="Area_impresion" localSheetId="7">'08-Agosto'!$A$1:$E$132,'08-Agosto'!$G$1:$M$132</definedName>
    <definedName name="Area_impresion" localSheetId="8">'09-Septiembre'!$A$1:$E$132,'09-Septiembre'!$G$1:$M$132</definedName>
    <definedName name="Area_impresion" localSheetId="9">'10-Octubre'!$A$1:$E$132,'10-Octubre'!$G$1:$M$132</definedName>
    <definedName name="Area_impresion" localSheetId="10">'11-Noviembre'!$A$1:$E$132,'11-Noviembre'!$G$1:$M$132</definedName>
    <definedName name="Area_impresion" localSheetId="11">'12-Diciembre'!$A$1:$E$132,'12-Diciembre'!$G$1:$M$132</definedName>
    <definedName name="Print_Area" localSheetId="0">'01-Enero'!$A$1:$E$128,'01-Enero'!$G$1:$M$128</definedName>
    <definedName name="Print_Area" localSheetId="1">'02-Febrero'!$A$1:$E$131,'02-Febrero'!$G$1:$M$131</definedName>
    <definedName name="Print_Area" localSheetId="2">'03-Marzo'!$A$1:$E$131,'03-Marzo'!$G$1:$M$131</definedName>
    <definedName name="Print_Area" localSheetId="3">'04-Abril'!$A$1:$E$131,'04-Abril'!$G$1:$M$131</definedName>
    <definedName name="Print_Area" localSheetId="4">'05-Mayo'!$A$1:$E$131,'05-Mayo'!$G$1:$M$131</definedName>
    <definedName name="Print_Area" localSheetId="5">'06-Junio'!$A$1:$E$131,'06-Junio'!$G$1:$M$131</definedName>
    <definedName name="Print_Area" localSheetId="6">'07-Julio'!$A$1:$E$131,'07-Julio'!$G$1:$M$131</definedName>
    <definedName name="Print_Area" localSheetId="7">'08-Agosto'!$A$1:$E$131,'08-Agosto'!$G$1:$M$131</definedName>
    <definedName name="Print_Area" localSheetId="8">'09-Septiembre'!$A$1:$E$131,'09-Septiembre'!$G$1:$M$131</definedName>
    <definedName name="Print_Area" localSheetId="9">'10-Octubre'!$A$1:$E$131,'10-Octubre'!$G$1:$M$131</definedName>
    <definedName name="Print_Area" localSheetId="10">'11-Noviembre'!$A$1:$E$131,'11-Noviembre'!$G$1:$M$131</definedName>
    <definedName name="Print_Area" localSheetId="11">'12-Diciembre'!$A$1:$E$131,'12-Diciembre'!$G$1:$M$131</definedName>
  </definedNames>
  <calcPr calcId="145621"/>
</workbook>
</file>

<file path=xl/calcChain.xml><?xml version="1.0" encoding="utf-8"?>
<calcChain xmlns="http://schemas.openxmlformats.org/spreadsheetml/2006/main">
  <c r="G126" i="24" l="1"/>
  <c r="M122" i="24"/>
  <c r="K122" i="24"/>
  <c r="M118" i="24"/>
  <c r="K118" i="24"/>
  <c r="M114" i="24"/>
  <c r="K114" i="24"/>
  <c r="M111" i="24"/>
  <c r="K111" i="24"/>
  <c r="M110" i="24"/>
  <c r="K110" i="24"/>
  <c r="M108" i="24"/>
  <c r="K108" i="24"/>
  <c r="K106" i="24"/>
  <c r="M105" i="24"/>
  <c r="K105" i="24"/>
  <c r="M104" i="24"/>
  <c r="K104" i="24"/>
  <c r="M102" i="24"/>
  <c r="K102" i="24"/>
  <c r="M101" i="24"/>
  <c r="K101" i="24"/>
  <c r="M96" i="24"/>
  <c r="K96" i="24"/>
  <c r="M93" i="24"/>
  <c r="K93" i="24"/>
  <c r="M92" i="24"/>
  <c r="K92" i="24"/>
  <c r="M88" i="24"/>
  <c r="K88" i="24"/>
  <c r="K87" i="24"/>
  <c r="K86" i="24"/>
  <c r="K85" i="24"/>
  <c r="M84" i="24"/>
  <c r="K84" i="24"/>
  <c r="M81" i="24"/>
  <c r="K81" i="24"/>
  <c r="M80" i="24"/>
  <c r="K80" i="24"/>
  <c r="M79" i="24"/>
  <c r="K79" i="24"/>
  <c r="M76" i="24"/>
  <c r="K76" i="24"/>
  <c r="M73" i="24"/>
  <c r="K73" i="24"/>
  <c r="M72" i="24"/>
  <c r="K72" i="24"/>
  <c r="M71" i="24"/>
  <c r="K71" i="24"/>
  <c r="M68" i="24"/>
  <c r="K68" i="24"/>
  <c r="M65" i="24"/>
  <c r="K65" i="24"/>
  <c r="M64" i="24"/>
  <c r="K64" i="24"/>
  <c r="M63" i="24"/>
  <c r="K63" i="24"/>
  <c r="M62" i="24"/>
  <c r="K62" i="24"/>
  <c r="M60" i="24"/>
  <c r="K60" i="24"/>
  <c r="M59" i="24"/>
  <c r="K59" i="24"/>
  <c r="M58" i="24"/>
  <c r="K58" i="24"/>
  <c r="K57" i="24"/>
  <c r="M56" i="24"/>
  <c r="K56" i="24"/>
  <c r="M54" i="24"/>
  <c r="K54" i="24"/>
  <c r="M53" i="24"/>
  <c r="K53" i="24"/>
  <c r="M51" i="24"/>
  <c r="K51" i="24"/>
  <c r="M50" i="24"/>
  <c r="K50" i="24"/>
  <c r="M49" i="24"/>
  <c r="K49" i="24"/>
  <c r="M48" i="24"/>
  <c r="K48" i="24"/>
  <c r="M45" i="24"/>
  <c r="K45" i="24"/>
  <c r="M41" i="24"/>
  <c r="K41" i="24"/>
  <c r="M40" i="24"/>
  <c r="K40" i="24"/>
  <c r="M39" i="24"/>
  <c r="K39" i="24"/>
  <c r="M38" i="24"/>
  <c r="K38" i="24"/>
  <c r="M37" i="24"/>
  <c r="K37" i="24"/>
  <c r="M34" i="24"/>
  <c r="K34" i="24"/>
  <c r="M31" i="24"/>
  <c r="K31" i="24"/>
  <c r="M30" i="24"/>
  <c r="K30" i="24"/>
  <c r="M29" i="24"/>
  <c r="K29" i="24"/>
  <c r="M28" i="24"/>
  <c r="K28" i="24"/>
  <c r="M24" i="24"/>
  <c r="K24" i="24"/>
  <c r="M21" i="24"/>
  <c r="K21" i="24"/>
  <c r="M20" i="24"/>
  <c r="K20" i="24"/>
  <c r="M19" i="24"/>
  <c r="K19" i="24"/>
  <c r="M18" i="24"/>
  <c r="K18" i="24"/>
  <c r="M17" i="24"/>
  <c r="K17" i="24"/>
  <c r="M16" i="24"/>
  <c r="K16" i="24"/>
  <c r="M15" i="24"/>
  <c r="K15" i="24"/>
  <c r="M7" i="24"/>
  <c r="G126" i="23" l="1"/>
  <c r="M122" i="23"/>
  <c r="K122" i="23"/>
  <c r="M118" i="23"/>
  <c r="K118" i="23"/>
  <c r="M114" i="23"/>
  <c r="K114" i="23"/>
  <c r="M111" i="23"/>
  <c r="K111" i="23"/>
  <c r="M110" i="23"/>
  <c r="K110" i="23"/>
  <c r="M108" i="23"/>
  <c r="K108" i="23"/>
  <c r="K106" i="23"/>
  <c r="M105" i="23"/>
  <c r="K105" i="23"/>
  <c r="M104" i="23"/>
  <c r="K104" i="23"/>
  <c r="M102" i="23"/>
  <c r="K102" i="23"/>
  <c r="M101" i="23"/>
  <c r="K101" i="23"/>
  <c r="M96" i="23"/>
  <c r="K96" i="23"/>
  <c r="M93" i="23"/>
  <c r="K93" i="23"/>
  <c r="M92" i="23"/>
  <c r="K92" i="23"/>
  <c r="M88" i="23"/>
  <c r="K88" i="23"/>
  <c r="K87" i="23"/>
  <c r="K86" i="23"/>
  <c r="K85" i="23"/>
  <c r="M84" i="23"/>
  <c r="K84" i="23"/>
  <c r="M81" i="23"/>
  <c r="K81" i="23"/>
  <c r="M80" i="23"/>
  <c r="K80" i="23"/>
  <c r="M79" i="23"/>
  <c r="K79" i="23"/>
  <c r="M76" i="23"/>
  <c r="K76" i="23"/>
  <c r="M73" i="23"/>
  <c r="K73" i="23"/>
  <c r="M72" i="23"/>
  <c r="K72" i="23"/>
  <c r="M71" i="23"/>
  <c r="K71" i="23"/>
  <c r="M68" i="23"/>
  <c r="K68" i="23"/>
  <c r="M65" i="23"/>
  <c r="K65" i="23"/>
  <c r="M64" i="23"/>
  <c r="K64" i="23"/>
  <c r="M63" i="23"/>
  <c r="K63" i="23"/>
  <c r="M62" i="23"/>
  <c r="K62" i="23"/>
  <c r="M60" i="23"/>
  <c r="K60" i="23"/>
  <c r="M59" i="23"/>
  <c r="K59" i="23"/>
  <c r="M58" i="23"/>
  <c r="K58" i="23"/>
  <c r="K57" i="23"/>
  <c r="M56" i="23"/>
  <c r="K56" i="23"/>
  <c r="M54" i="23"/>
  <c r="K54" i="23"/>
  <c r="M53" i="23"/>
  <c r="K53" i="23"/>
  <c r="M51" i="23"/>
  <c r="K51" i="23"/>
  <c r="M50" i="23"/>
  <c r="K50" i="23"/>
  <c r="M49" i="23"/>
  <c r="K49" i="23"/>
  <c r="M48" i="23"/>
  <c r="K48" i="23"/>
  <c r="M45" i="23"/>
  <c r="K45" i="23"/>
  <c r="M41" i="23"/>
  <c r="K41" i="23"/>
  <c r="M40" i="23"/>
  <c r="K40" i="23"/>
  <c r="M39" i="23"/>
  <c r="K39" i="23"/>
  <c r="M38" i="23"/>
  <c r="K38" i="23"/>
  <c r="M37" i="23"/>
  <c r="K37" i="23"/>
  <c r="M34" i="23"/>
  <c r="K34" i="23"/>
  <c r="M31" i="23"/>
  <c r="K31" i="23"/>
  <c r="M30" i="23"/>
  <c r="K30" i="23"/>
  <c r="M29" i="23"/>
  <c r="K29" i="23"/>
  <c r="M28" i="23"/>
  <c r="K28" i="23"/>
  <c r="M24" i="23"/>
  <c r="K24" i="23"/>
  <c r="M21" i="23"/>
  <c r="K21" i="23"/>
  <c r="M20" i="23"/>
  <c r="K20" i="23"/>
  <c r="M19" i="23"/>
  <c r="K19" i="23"/>
  <c r="M18" i="23"/>
  <c r="K18" i="23"/>
  <c r="M17" i="23"/>
  <c r="K17" i="23"/>
  <c r="M16" i="23"/>
  <c r="K16" i="23"/>
  <c r="M15" i="23"/>
  <c r="K15" i="23"/>
  <c r="M7" i="23"/>
  <c r="G128" i="22" l="1"/>
  <c r="M122" i="22"/>
  <c r="K122" i="22"/>
  <c r="M118" i="22"/>
  <c r="K118" i="22"/>
  <c r="M114" i="22"/>
  <c r="K114" i="22"/>
  <c r="M111" i="22"/>
  <c r="K111" i="22"/>
  <c r="M110" i="22"/>
  <c r="K110" i="22"/>
  <c r="M108" i="22"/>
  <c r="K108" i="22"/>
  <c r="K106" i="22"/>
  <c r="K105" i="22"/>
  <c r="M104" i="22"/>
  <c r="K104" i="22"/>
  <c r="M102" i="22"/>
  <c r="K102" i="22"/>
  <c r="M101" i="22"/>
  <c r="K101" i="22"/>
  <c r="M96" i="22"/>
  <c r="K96" i="22"/>
  <c r="M93" i="22"/>
  <c r="K93" i="22"/>
  <c r="M92" i="22"/>
  <c r="K92" i="22"/>
  <c r="M88" i="22"/>
  <c r="K88" i="22"/>
  <c r="K87" i="22"/>
  <c r="K86" i="22"/>
  <c r="K85" i="22"/>
  <c r="M84" i="22"/>
  <c r="K84" i="22"/>
  <c r="M81" i="22"/>
  <c r="K81" i="22"/>
  <c r="M80" i="22"/>
  <c r="K80" i="22"/>
  <c r="M79" i="22"/>
  <c r="K79" i="22"/>
  <c r="M76" i="22"/>
  <c r="K76" i="22"/>
  <c r="M73" i="22"/>
  <c r="K73" i="22"/>
  <c r="M72" i="22"/>
  <c r="K72" i="22"/>
  <c r="M71" i="22"/>
  <c r="K71" i="22"/>
  <c r="M68" i="22"/>
  <c r="K68" i="22"/>
  <c r="M65" i="22"/>
  <c r="K65" i="22"/>
  <c r="M64" i="22"/>
  <c r="K64" i="22"/>
  <c r="M63" i="22"/>
  <c r="K63" i="22"/>
  <c r="M62" i="22"/>
  <c r="K62" i="22"/>
  <c r="M60" i="22"/>
  <c r="K60" i="22"/>
  <c r="M59" i="22"/>
  <c r="K59" i="22"/>
  <c r="M58" i="22"/>
  <c r="K58" i="22"/>
  <c r="K57" i="22"/>
  <c r="M56" i="22"/>
  <c r="K56" i="22"/>
  <c r="M54" i="22"/>
  <c r="K54" i="22"/>
  <c r="M53" i="22"/>
  <c r="K53" i="22"/>
  <c r="M51" i="22"/>
  <c r="K51" i="22"/>
  <c r="M50" i="22"/>
  <c r="K50" i="22"/>
  <c r="M49" i="22"/>
  <c r="K49" i="22"/>
  <c r="M48" i="22"/>
  <c r="K48" i="22"/>
  <c r="M45" i="22"/>
  <c r="K45" i="22"/>
  <c r="M41" i="22"/>
  <c r="K41" i="22"/>
  <c r="M40" i="22"/>
  <c r="K40" i="22"/>
  <c r="M39" i="22"/>
  <c r="K39" i="22"/>
  <c r="M38" i="22"/>
  <c r="K38" i="22"/>
  <c r="M37" i="22"/>
  <c r="K37" i="22"/>
  <c r="M34" i="22"/>
  <c r="K34" i="22"/>
  <c r="M31" i="22"/>
  <c r="K31" i="22"/>
  <c r="M30" i="22"/>
  <c r="K30" i="22"/>
  <c r="M29" i="22"/>
  <c r="K29" i="22"/>
  <c r="M28" i="22"/>
  <c r="K28" i="22"/>
  <c r="M24" i="22"/>
  <c r="K24" i="22"/>
  <c r="K21" i="22"/>
  <c r="M20" i="22"/>
  <c r="K20" i="22"/>
  <c r="M19" i="22"/>
  <c r="K19" i="22"/>
  <c r="M18" i="22"/>
  <c r="K18" i="22"/>
  <c r="M17" i="22"/>
  <c r="K17" i="22"/>
  <c r="M16" i="22"/>
  <c r="K16" i="22"/>
  <c r="M15" i="22"/>
  <c r="K15" i="22"/>
  <c r="M7" i="22"/>
  <c r="G126" i="21" l="1"/>
  <c r="M122" i="21"/>
  <c r="K122" i="21"/>
  <c r="M118" i="21"/>
  <c r="K118" i="21"/>
  <c r="M114" i="21"/>
  <c r="K114" i="21"/>
  <c r="M111" i="21"/>
  <c r="K111" i="21"/>
  <c r="M110" i="21"/>
  <c r="K110" i="21"/>
  <c r="M108" i="21"/>
  <c r="K108" i="21"/>
  <c r="K106" i="21"/>
  <c r="M105" i="21"/>
  <c r="K105" i="21"/>
  <c r="M104" i="21"/>
  <c r="K104" i="21"/>
  <c r="M102" i="21"/>
  <c r="K102" i="21"/>
  <c r="M101" i="21"/>
  <c r="K101" i="21"/>
  <c r="M96" i="21"/>
  <c r="K96" i="21"/>
  <c r="M93" i="21"/>
  <c r="K93" i="21"/>
  <c r="M92" i="21"/>
  <c r="K92" i="21"/>
  <c r="M88" i="21"/>
  <c r="K88" i="21"/>
  <c r="K87" i="21"/>
  <c r="K86" i="21"/>
  <c r="K85" i="21"/>
  <c r="M84" i="21"/>
  <c r="K84" i="21"/>
  <c r="M81" i="21"/>
  <c r="K81" i="21"/>
  <c r="M80" i="21"/>
  <c r="K80" i="21"/>
  <c r="M79" i="21"/>
  <c r="K79" i="21"/>
  <c r="M76" i="21"/>
  <c r="K76" i="21"/>
  <c r="M73" i="21"/>
  <c r="K73" i="21"/>
  <c r="M72" i="21"/>
  <c r="K72" i="21"/>
  <c r="M71" i="21"/>
  <c r="K71" i="21"/>
  <c r="M68" i="21"/>
  <c r="K68" i="21"/>
  <c r="M65" i="21"/>
  <c r="K65" i="21"/>
  <c r="M64" i="21"/>
  <c r="K64" i="21"/>
  <c r="M63" i="21"/>
  <c r="K63" i="21"/>
  <c r="M62" i="21"/>
  <c r="K62" i="21"/>
  <c r="M60" i="21"/>
  <c r="K60" i="21"/>
  <c r="M59" i="21"/>
  <c r="K59" i="21"/>
  <c r="M58" i="21"/>
  <c r="K58" i="21"/>
  <c r="K57" i="21"/>
  <c r="M56" i="21"/>
  <c r="K56" i="21"/>
  <c r="M54" i="21"/>
  <c r="K54" i="21"/>
  <c r="M53" i="21"/>
  <c r="K53" i="21"/>
  <c r="M51" i="21"/>
  <c r="K51" i="21"/>
  <c r="M50" i="21"/>
  <c r="K50" i="21"/>
  <c r="M49" i="21"/>
  <c r="K49" i="21"/>
  <c r="M48" i="21"/>
  <c r="K48" i="21"/>
  <c r="M45" i="21"/>
  <c r="K45" i="21"/>
  <c r="M41" i="21"/>
  <c r="K41" i="21"/>
  <c r="M40" i="21"/>
  <c r="K40" i="21"/>
  <c r="M39" i="21"/>
  <c r="K39" i="21"/>
  <c r="M38" i="21"/>
  <c r="K38" i="21"/>
  <c r="M37" i="21"/>
  <c r="K37" i="21"/>
  <c r="M34" i="21"/>
  <c r="K34" i="21"/>
  <c r="M31" i="21"/>
  <c r="K31" i="21"/>
  <c r="M30" i="21"/>
  <c r="K30" i="21"/>
  <c r="M29" i="21"/>
  <c r="K29" i="21"/>
  <c r="M28" i="21"/>
  <c r="K28" i="21"/>
  <c r="M24" i="21"/>
  <c r="K24" i="21"/>
  <c r="M21" i="21"/>
  <c r="K21" i="21"/>
  <c r="M20" i="21"/>
  <c r="K20" i="21"/>
  <c r="M19" i="21"/>
  <c r="K19" i="21"/>
  <c r="M18" i="21"/>
  <c r="K18" i="21"/>
  <c r="M17" i="21"/>
  <c r="K17" i="21"/>
  <c r="M16" i="21"/>
  <c r="K16" i="21"/>
  <c r="M15" i="21"/>
  <c r="K15" i="21"/>
  <c r="M7" i="21"/>
  <c r="G126" i="20" l="1"/>
  <c r="M122" i="20"/>
  <c r="K122" i="20"/>
  <c r="M118" i="20"/>
  <c r="K118" i="20"/>
  <c r="M114" i="20"/>
  <c r="K114" i="20"/>
  <c r="M111" i="20"/>
  <c r="K111" i="20"/>
  <c r="M110" i="20"/>
  <c r="K110" i="20"/>
  <c r="M108" i="20"/>
  <c r="K108" i="20"/>
  <c r="K106" i="20"/>
  <c r="M105" i="20"/>
  <c r="K105" i="20"/>
  <c r="M104" i="20"/>
  <c r="K104" i="20"/>
  <c r="M102" i="20"/>
  <c r="K102" i="20"/>
  <c r="M101" i="20"/>
  <c r="K101" i="20"/>
  <c r="M96" i="20"/>
  <c r="K96" i="20"/>
  <c r="M93" i="20"/>
  <c r="K93" i="20"/>
  <c r="M92" i="20"/>
  <c r="K92" i="20"/>
  <c r="M88" i="20"/>
  <c r="K88" i="20"/>
  <c r="K87" i="20"/>
  <c r="K86" i="20"/>
  <c r="K85" i="20"/>
  <c r="M84" i="20"/>
  <c r="K84" i="20"/>
  <c r="M81" i="20"/>
  <c r="K81" i="20"/>
  <c r="M80" i="20"/>
  <c r="K80" i="20"/>
  <c r="M79" i="20"/>
  <c r="K79" i="20"/>
  <c r="M76" i="20"/>
  <c r="K76" i="20"/>
  <c r="M73" i="20"/>
  <c r="K73" i="20"/>
  <c r="M72" i="20"/>
  <c r="K72" i="20"/>
  <c r="M71" i="20"/>
  <c r="K71" i="20"/>
  <c r="M68" i="20"/>
  <c r="K68" i="20"/>
  <c r="M65" i="20"/>
  <c r="K65" i="20"/>
  <c r="M64" i="20"/>
  <c r="K64" i="20"/>
  <c r="M63" i="20"/>
  <c r="K63" i="20"/>
  <c r="M62" i="20"/>
  <c r="K62" i="20"/>
  <c r="M60" i="20"/>
  <c r="K60" i="20"/>
  <c r="M59" i="20"/>
  <c r="K59" i="20"/>
  <c r="M58" i="20"/>
  <c r="K58" i="20"/>
  <c r="K57" i="20"/>
  <c r="M56" i="20"/>
  <c r="K56" i="20"/>
  <c r="M54" i="20"/>
  <c r="K54" i="20"/>
  <c r="M53" i="20"/>
  <c r="K53" i="20"/>
  <c r="M51" i="20"/>
  <c r="K51" i="20"/>
  <c r="M50" i="20"/>
  <c r="K50" i="20"/>
  <c r="M49" i="20"/>
  <c r="K49" i="20"/>
  <c r="M48" i="20"/>
  <c r="K48" i="20"/>
  <c r="M45" i="20"/>
  <c r="K45" i="20"/>
  <c r="M41" i="20"/>
  <c r="K41" i="20"/>
  <c r="M40" i="20"/>
  <c r="K40" i="20"/>
  <c r="M39" i="20"/>
  <c r="K39" i="20"/>
  <c r="M38" i="20"/>
  <c r="K38" i="20"/>
  <c r="M37" i="20"/>
  <c r="K37" i="20"/>
  <c r="M34" i="20"/>
  <c r="K34" i="20"/>
  <c r="M31" i="20"/>
  <c r="K31" i="20"/>
  <c r="M30" i="20"/>
  <c r="K30" i="20"/>
  <c r="M29" i="20"/>
  <c r="K29" i="20"/>
  <c r="M28" i="20"/>
  <c r="K28" i="20"/>
  <c r="M24" i="20"/>
  <c r="K24" i="20"/>
  <c r="M21" i="20"/>
  <c r="K21" i="20"/>
  <c r="M20" i="20"/>
  <c r="K20" i="20"/>
  <c r="M19" i="20"/>
  <c r="K19" i="20"/>
  <c r="M18" i="20"/>
  <c r="K18" i="20"/>
  <c r="M17" i="20"/>
  <c r="K17" i="20"/>
  <c r="M16" i="20"/>
  <c r="K16" i="20"/>
  <c r="M15" i="20"/>
  <c r="K15" i="20"/>
  <c r="M7" i="20"/>
  <c r="G126" i="19" l="1"/>
  <c r="M122" i="19"/>
  <c r="K122" i="19"/>
  <c r="M118" i="19"/>
  <c r="K118" i="19"/>
  <c r="M114" i="19"/>
  <c r="K114" i="19"/>
  <c r="M111" i="19"/>
  <c r="K111" i="19"/>
  <c r="M110" i="19"/>
  <c r="K110" i="19"/>
  <c r="M108" i="19"/>
  <c r="K108" i="19"/>
  <c r="K106" i="19"/>
  <c r="M105" i="19"/>
  <c r="K105" i="19"/>
  <c r="M104" i="19"/>
  <c r="K104" i="19"/>
  <c r="M102" i="19"/>
  <c r="K102" i="19"/>
  <c r="M101" i="19"/>
  <c r="K101" i="19"/>
  <c r="M96" i="19"/>
  <c r="K96" i="19"/>
  <c r="M93" i="19"/>
  <c r="K93" i="19"/>
  <c r="M92" i="19"/>
  <c r="K92" i="19"/>
  <c r="M88" i="19"/>
  <c r="K88" i="19"/>
  <c r="K87" i="19"/>
  <c r="K86" i="19"/>
  <c r="K85" i="19"/>
  <c r="M84" i="19"/>
  <c r="K84" i="19"/>
  <c r="M81" i="19"/>
  <c r="K81" i="19"/>
  <c r="M80" i="19"/>
  <c r="K80" i="19"/>
  <c r="M79" i="19"/>
  <c r="K79" i="19"/>
  <c r="M76" i="19"/>
  <c r="K76" i="19"/>
  <c r="M73" i="19"/>
  <c r="K73" i="19"/>
  <c r="M72" i="19"/>
  <c r="K72" i="19"/>
  <c r="M71" i="19"/>
  <c r="K71" i="19"/>
  <c r="M68" i="19"/>
  <c r="K68" i="19"/>
  <c r="M65" i="19"/>
  <c r="K65" i="19"/>
  <c r="M64" i="19"/>
  <c r="K64" i="19"/>
  <c r="M63" i="19"/>
  <c r="K63" i="19"/>
  <c r="M62" i="19"/>
  <c r="K62" i="19"/>
  <c r="M60" i="19"/>
  <c r="K60" i="19"/>
  <c r="M59" i="19"/>
  <c r="K59" i="19"/>
  <c r="M58" i="19"/>
  <c r="K58" i="19"/>
  <c r="K57" i="19"/>
  <c r="M56" i="19"/>
  <c r="K56" i="19"/>
  <c r="M54" i="19"/>
  <c r="K54" i="19"/>
  <c r="M53" i="19"/>
  <c r="K53" i="19"/>
  <c r="M51" i="19"/>
  <c r="K51" i="19"/>
  <c r="M50" i="19"/>
  <c r="K50" i="19"/>
  <c r="M49" i="19"/>
  <c r="K49" i="19"/>
  <c r="M48" i="19"/>
  <c r="K48" i="19"/>
  <c r="M45" i="19"/>
  <c r="K45" i="19"/>
  <c r="M41" i="19"/>
  <c r="K41" i="19"/>
  <c r="K40" i="19"/>
  <c r="M39" i="19"/>
  <c r="K39" i="19"/>
  <c r="M38" i="19"/>
  <c r="K38" i="19"/>
  <c r="M37" i="19"/>
  <c r="K37" i="19"/>
  <c r="M34" i="19"/>
  <c r="K34" i="19"/>
  <c r="M31" i="19"/>
  <c r="K31" i="19"/>
  <c r="M30" i="19"/>
  <c r="K30" i="19"/>
  <c r="M29" i="19"/>
  <c r="K29" i="19"/>
  <c r="M28" i="19"/>
  <c r="K28" i="19"/>
  <c r="M24" i="19"/>
  <c r="K24" i="19"/>
  <c r="K21" i="19"/>
  <c r="M20" i="19"/>
  <c r="K20" i="19"/>
  <c r="M19" i="19"/>
  <c r="K19" i="19"/>
  <c r="M18" i="19"/>
  <c r="K18" i="19"/>
  <c r="M17" i="19"/>
  <c r="K17" i="19"/>
  <c r="M16" i="19"/>
  <c r="K16" i="19"/>
  <c r="M15" i="19"/>
  <c r="K15" i="19"/>
  <c r="M7" i="19"/>
  <c r="G126" i="18" l="1"/>
  <c r="M122" i="18"/>
  <c r="K122" i="18"/>
  <c r="M118" i="18"/>
  <c r="K118" i="18"/>
  <c r="M114" i="18"/>
  <c r="K114" i="18"/>
  <c r="M111" i="18"/>
  <c r="K111" i="18"/>
  <c r="M110" i="18"/>
  <c r="K110" i="18"/>
  <c r="M108" i="18"/>
  <c r="K108" i="18"/>
  <c r="K106" i="18"/>
  <c r="M105" i="18"/>
  <c r="K105" i="18"/>
  <c r="M104" i="18"/>
  <c r="K104" i="18"/>
  <c r="M102" i="18"/>
  <c r="K102" i="18"/>
  <c r="M101" i="18"/>
  <c r="K101" i="18"/>
  <c r="M96" i="18"/>
  <c r="K96" i="18"/>
  <c r="M93" i="18"/>
  <c r="K93" i="18"/>
  <c r="M92" i="18"/>
  <c r="K92" i="18"/>
  <c r="M88" i="18"/>
  <c r="K88" i="18"/>
  <c r="K87" i="18"/>
  <c r="K86" i="18"/>
  <c r="K85" i="18"/>
  <c r="M84" i="18"/>
  <c r="K84" i="18"/>
  <c r="M81" i="18"/>
  <c r="K81" i="18"/>
  <c r="M80" i="18"/>
  <c r="K80" i="18"/>
  <c r="M79" i="18"/>
  <c r="K79" i="18"/>
  <c r="M76" i="18"/>
  <c r="K76" i="18"/>
  <c r="M73" i="18"/>
  <c r="K73" i="18"/>
  <c r="M72" i="18"/>
  <c r="K72" i="18"/>
  <c r="M71" i="18"/>
  <c r="K71" i="18"/>
  <c r="M68" i="18"/>
  <c r="K68" i="18"/>
  <c r="M65" i="18"/>
  <c r="K65" i="18"/>
  <c r="M64" i="18"/>
  <c r="K64" i="18"/>
  <c r="M63" i="18"/>
  <c r="K63" i="18"/>
  <c r="M62" i="18"/>
  <c r="K62" i="18"/>
  <c r="M60" i="18"/>
  <c r="K60" i="18"/>
  <c r="M59" i="18"/>
  <c r="K59" i="18"/>
  <c r="M58" i="18"/>
  <c r="K58" i="18"/>
  <c r="K57" i="18"/>
  <c r="M56" i="18"/>
  <c r="K56" i="18"/>
  <c r="M54" i="18"/>
  <c r="K54" i="18"/>
  <c r="M53" i="18"/>
  <c r="K53" i="18"/>
  <c r="M51" i="18"/>
  <c r="K51" i="18"/>
  <c r="M50" i="18"/>
  <c r="K50" i="18"/>
  <c r="M49" i="18"/>
  <c r="K49" i="18"/>
  <c r="M48" i="18"/>
  <c r="K48" i="18"/>
  <c r="M45" i="18"/>
  <c r="K45" i="18"/>
  <c r="M41" i="18"/>
  <c r="K41" i="18"/>
  <c r="K40" i="18"/>
  <c r="M39" i="18"/>
  <c r="K39" i="18"/>
  <c r="M38" i="18"/>
  <c r="K38" i="18"/>
  <c r="M37" i="18"/>
  <c r="K37" i="18"/>
  <c r="M34" i="18"/>
  <c r="K34" i="18"/>
  <c r="M31" i="18"/>
  <c r="K31" i="18"/>
  <c r="M30" i="18"/>
  <c r="K30" i="18"/>
  <c r="M29" i="18"/>
  <c r="K29" i="18"/>
  <c r="M28" i="18"/>
  <c r="K28" i="18"/>
  <c r="M24" i="18"/>
  <c r="K24" i="18"/>
  <c r="K21" i="18"/>
  <c r="M20" i="18"/>
  <c r="K20" i="18"/>
  <c r="M19" i="18"/>
  <c r="K19" i="18"/>
  <c r="M18" i="18"/>
  <c r="K18" i="18"/>
  <c r="M17" i="18"/>
  <c r="K17" i="18"/>
  <c r="M16" i="18"/>
  <c r="K16" i="18"/>
  <c r="M15" i="18"/>
  <c r="K15" i="18"/>
  <c r="M7" i="18"/>
  <c r="G126" i="17" l="1"/>
  <c r="M122" i="17"/>
  <c r="K122" i="17"/>
  <c r="M118" i="17"/>
  <c r="K118" i="17"/>
  <c r="M114" i="17"/>
  <c r="K114" i="17"/>
  <c r="M111" i="17"/>
  <c r="K111" i="17"/>
  <c r="M110" i="17"/>
  <c r="K110" i="17"/>
  <c r="M108" i="17"/>
  <c r="K108" i="17"/>
  <c r="K106" i="17"/>
  <c r="M105" i="17"/>
  <c r="K105" i="17"/>
  <c r="M104" i="17"/>
  <c r="K104" i="17"/>
  <c r="M102" i="17"/>
  <c r="K102" i="17"/>
  <c r="M101" i="17"/>
  <c r="K101" i="17"/>
  <c r="M96" i="17"/>
  <c r="K96" i="17"/>
  <c r="M93" i="17"/>
  <c r="K93" i="17"/>
  <c r="M92" i="17"/>
  <c r="K92" i="17"/>
  <c r="M88" i="17"/>
  <c r="K88" i="17"/>
  <c r="K87" i="17"/>
  <c r="K86" i="17"/>
  <c r="K85" i="17"/>
  <c r="M84" i="17"/>
  <c r="K84" i="17"/>
  <c r="M81" i="17"/>
  <c r="K81" i="17"/>
  <c r="M80" i="17"/>
  <c r="K80" i="17"/>
  <c r="M79" i="17"/>
  <c r="K79" i="17"/>
  <c r="M76" i="17"/>
  <c r="K76" i="17"/>
  <c r="M73" i="17"/>
  <c r="K73" i="17"/>
  <c r="M72" i="17"/>
  <c r="K72" i="17"/>
  <c r="M71" i="17"/>
  <c r="K71" i="17"/>
  <c r="M68" i="17"/>
  <c r="K68" i="17"/>
  <c r="M65" i="17"/>
  <c r="K65" i="17"/>
  <c r="M64" i="17"/>
  <c r="K64" i="17"/>
  <c r="M63" i="17"/>
  <c r="K63" i="17"/>
  <c r="M62" i="17"/>
  <c r="K62" i="17"/>
  <c r="M60" i="17"/>
  <c r="K60" i="17"/>
  <c r="M59" i="17"/>
  <c r="K59" i="17"/>
  <c r="M58" i="17"/>
  <c r="K58" i="17"/>
  <c r="K57" i="17"/>
  <c r="M56" i="17"/>
  <c r="K56" i="17"/>
  <c r="M54" i="17"/>
  <c r="K54" i="17"/>
  <c r="M53" i="17"/>
  <c r="K53" i="17"/>
  <c r="M51" i="17"/>
  <c r="K51" i="17"/>
  <c r="M50" i="17"/>
  <c r="K50" i="17"/>
  <c r="M49" i="17"/>
  <c r="K49" i="17"/>
  <c r="M48" i="17"/>
  <c r="K48" i="17"/>
  <c r="M45" i="17"/>
  <c r="K45" i="17"/>
  <c r="M41" i="17"/>
  <c r="K41" i="17"/>
  <c r="K40" i="17"/>
  <c r="M39" i="17"/>
  <c r="K39" i="17"/>
  <c r="M38" i="17"/>
  <c r="K38" i="17"/>
  <c r="M37" i="17"/>
  <c r="K37" i="17"/>
  <c r="M34" i="17"/>
  <c r="K34" i="17"/>
  <c r="M31" i="17"/>
  <c r="K31" i="17"/>
  <c r="M30" i="17"/>
  <c r="K30" i="17"/>
  <c r="M29" i="17"/>
  <c r="K29" i="17"/>
  <c r="M28" i="17"/>
  <c r="K28" i="17"/>
  <c r="M24" i="17"/>
  <c r="K24" i="17"/>
  <c r="M21" i="17"/>
  <c r="K21" i="17"/>
  <c r="M20" i="17"/>
  <c r="K20" i="17"/>
  <c r="M19" i="17"/>
  <c r="K19" i="17"/>
  <c r="M18" i="17"/>
  <c r="K18" i="17"/>
  <c r="M17" i="17"/>
  <c r="K17" i="17"/>
  <c r="M16" i="17"/>
  <c r="K16" i="17"/>
  <c r="M15" i="17"/>
  <c r="K15" i="17"/>
  <c r="M7" i="17"/>
  <c r="G126" i="16" l="1"/>
  <c r="M122" i="16"/>
  <c r="K122" i="16"/>
  <c r="M118" i="16"/>
  <c r="K118" i="16"/>
  <c r="M114" i="16"/>
  <c r="K114" i="16"/>
  <c r="M111" i="16"/>
  <c r="K111" i="16"/>
  <c r="M110" i="16"/>
  <c r="K110" i="16"/>
  <c r="M108" i="16"/>
  <c r="K108" i="16"/>
  <c r="K106" i="16"/>
  <c r="M105" i="16"/>
  <c r="K105" i="16"/>
  <c r="M104" i="16"/>
  <c r="K104" i="16"/>
  <c r="M102" i="16"/>
  <c r="K102" i="16"/>
  <c r="M101" i="16"/>
  <c r="K101" i="16"/>
  <c r="M96" i="16"/>
  <c r="K96" i="16"/>
  <c r="M93" i="16"/>
  <c r="K93" i="16"/>
  <c r="M92" i="16"/>
  <c r="K92" i="16"/>
  <c r="M88" i="16"/>
  <c r="K88" i="16"/>
  <c r="K87" i="16"/>
  <c r="K86" i="16"/>
  <c r="K85" i="16"/>
  <c r="M84" i="16"/>
  <c r="K84" i="16"/>
  <c r="M81" i="16"/>
  <c r="K81" i="16"/>
  <c r="M80" i="16"/>
  <c r="K80" i="16"/>
  <c r="M79" i="16"/>
  <c r="K79" i="16"/>
  <c r="M76" i="16"/>
  <c r="K76" i="16"/>
  <c r="M73" i="16"/>
  <c r="K73" i="16"/>
  <c r="M72" i="16"/>
  <c r="K72" i="16"/>
  <c r="M71" i="16"/>
  <c r="K71" i="16"/>
  <c r="M68" i="16"/>
  <c r="K68" i="16"/>
  <c r="M65" i="16"/>
  <c r="K65" i="16"/>
  <c r="M64" i="16"/>
  <c r="K64" i="16"/>
  <c r="M63" i="16"/>
  <c r="K63" i="16"/>
  <c r="M62" i="16"/>
  <c r="K62" i="16"/>
  <c r="M60" i="16"/>
  <c r="K60" i="16"/>
  <c r="M59" i="16"/>
  <c r="K59" i="16"/>
  <c r="M58" i="16"/>
  <c r="K58" i="16"/>
  <c r="M57" i="16"/>
  <c r="K57" i="16"/>
  <c r="M56" i="16"/>
  <c r="K56" i="16"/>
  <c r="M54" i="16"/>
  <c r="K54" i="16"/>
  <c r="M53" i="16"/>
  <c r="K53" i="16"/>
  <c r="M51" i="16"/>
  <c r="K51" i="16"/>
  <c r="M50" i="16"/>
  <c r="K50" i="16"/>
  <c r="M49" i="16"/>
  <c r="K49" i="16"/>
  <c r="M48" i="16"/>
  <c r="K48" i="16"/>
  <c r="M45" i="16"/>
  <c r="K45" i="16"/>
  <c r="M41" i="16"/>
  <c r="K41" i="16"/>
  <c r="M40" i="16"/>
  <c r="K40" i="16"/>
  <c r="M39" i="16"/>
  <c r="K39" i="16"/>
  <c r="M38" i="16"/>
  <c r="K38" i="16"/>
  <c r="M37" i="16"/>
  <c r="K37" i="16"/>
  <c r="M34" i="16"/>
  <c r="K34" i="16"/>
  <c r="M31" i="16"/>
  <c r="K31" i="16"/>
  <c r="M30" i="16"/>
  <c r="K30" i="16"/>
  <c r="M29" i="16"/>
  <c r="K29" i="16"/>
  <c r="M28" i="16"/>
  <c r="K28" i="16"/>
  <c r="M24" i="16"/>
  <c r="K24" i="16"/>
  <c r="M21" i="16"/>
  <c r="K21" i="16"/>
  <c r="M20" i="16"/>
  <c r="K20" i="16"/>
  <c r="M19" i="16"/>
  <c r="K19" i="16"/>
  <c r="M18" i="16"/>
  <c r="K18" i="16"/>
  <c r="M17" i="16"/>
  <c r="K17" i="16"/>
  <c r="M16" i="16"/>
  <c r="K16" i="16"/>
  <c r="M15" i="16"/>
  <c r="K15" i="16"/>
  <c r="M7" i="16"/>
  <c r="M7" i="15" l="1"/>
  <c r="K15" i="15"/>
  <c r="M15" i="15"/>
  <c r="K16" i="15"/>
  <c r="M16" i="15"/>
  <c r="K17" i="15"/>
  <c r="M17" i="15"/>
  <c r="K18" i="15"/>
  <c r="M18" i="15"/>
  <c r="K19" i="15"/>
  <c r="M19" i="15"/>
  <c r="K20" i="15"/>
  <c r="M20" i="15"/>
  <c r="K21" i="15"/>
  <c r="M21" i="15"/>
  <c r="K24" i="15"/>
  <c r="M24" i="15"/>
  <c r="K28" i="15"/>
  <c r="M28" i="15"/>
  <c r="K29" i="15"/>
  <c r="M29" i="15"/>
  <c r="K30" i="15"/>
  <c r="M30" i="15"/>
  <c r="K31" i="15"/>
  <c r="M31" i="15"/>
  <c r="K34" i="15"/>
  <c r="M34" i="15"/>
  <c r="K37" i="15"/>
  <c r="M37" i="15"/>
  <c r="K38" i="15"/>
  <c r="M38" i="15"/>
  <c r="K39" i="15"/>
  <c r="M39" i="15"/>
  <c r="K40" i="15"/>
  <c r="K41" i="15"/>
  <c r="M41" i="15"/>
  <c r="K45" i="15"/>
  <c r="M45" i="15"/>
  <c r="K48" i="15"/>
  <c r="M48" i="15"/>
  <c r="K49" i="15"/>
  <c r="M49" i="15"/>
  <c r="K50" i="15"/>
  <c r="M50" i="15"/>
  <c r="K51" i="15"/>
  <c r="M51" i="15"/>
  <c r="K53" i="15"/>
  <c r="M53" i="15"/>
  <c r="K54" i="15"/>
  <c r="M54" i="15"/>
  <c r="K56" i="15"/>
  <c r="M56" i="15"/>
  <c r="K57" i="15"/>
  <c r="K58" i="15"/>
  <c r="M58" i="15"/>
  <c r="K59" i="15"/>
  <c r="M59" i="15"/>
  <c r="K60" i="15"/>
  <c r="M60" i="15"/>
  <c r="K62" i="15"/>
  <c r="M62" i="15"/>
  <c r="K63" i="15"/>
  <c r="M63" i="15"/>
  <c r="K64" i="15"/>
  <c r="M64" i="15"/>
  <c r="K65" i="15"/>
  <c r="K68" i="15"/>
  <c r="M68" i="15"/>
  <c r="K71" i="15"/>
  <c r="M71" i="15"/>
  <c r="K72" i="15"/>
  <c r="M72" i="15"/>
  <c r="K73" i="15"/>
  <c r="M73" i="15"/>
  <c r="K76" i="15"/>
  <c r="M76" i="15"/>
  <c r="K79" i="15"/>
  <c r="M79" i="15"/>
  <c r="K80" i="15"/>
  <c r="M80" i="15"/>
  <c r="K81" i="15"/>
  <c r="M81" i="15"/>
  <c r="K84" i="15"/>
  <c r="M84" i="15"/>
  <c r="K85" i="15"/>
  <c r="K86" i="15"/>
  <c r="K87" i="15"/>
  <c r="K88" i="15"/>
  <c r="M88" i="15"/>
  <c r="K92" i="15"/>
  <c r="K93" i="15"/>
  <c r="K96" i="15"/>
  <c r="K101" i="15"/>
  <c r="K102" i="15"/>
  <c r="K104" i="15"/>
  <c r="K105" i="15"/>
  <c r="K106" i="15"/>
  <c r="K108" i="15"/>
  <c r="K110" i="15"/>
  <c r="K111" i="15"/>
  <c r="K114" i="15"/>
  <c r="K118" i="15"/>
  <c r="K122" i="15"/>
  <c r="M122" i="15"/>
  <c r="G126" i="15"/>
  <c r="G126" i="3" l="1"/>
  <c r="M122" i="3"/>
  <c r="K122" i="3"/>
  <c r="K118" i="3"/>
  <c r="K114" i="3"/>
  <c r="K111" i="3"/>
  <c r="K110" i="3"/>
  <c r="K108" i="3"/>
  <c r="K106" i="3"/>
  <c r="K105" i="3"/>
  <c r="K104" i="3"/>
  <c r="K102" i="3"/>
  <c r="K101" i="3"/>
  <c r="K96" i="3"/>
  <c r="K93" i="3"/>
  <c r="K92" i="3"/>
  <c r="M88" i="3"/>
  <c r="K88" i="3"/>
  <c r="K87" i="3"/>
  <c r="K86" i="3"/>
  <c r="K85" i="3"/>
  <c r="M84" i="3"/>
  <c r="K84" i="3"/>
  <c r="M81" i="3"/>
  <c r="K81" i="3"/>
  <c r="M80" i="3"/>
  <c r="K80" i="3"/>
  <c r="M79" i="3"/>
  <c r="K79" i="3"/>
  <c r="M76" i="3"/>
  <c r="K76" i="3"/>
  <c r="M73" i="3"/>
  <c r="K73" i="3"/>
  <c r="M72" i="3"/>
  <c r="K72" i="3"/>
  <c r="M71" i="3"/>
  <c r="K71" i="3"/>
  <c r="M68" i="3"/>
  <c r="K68" i="3"/>
  <c r="K65" i="3"/>
  <c r="M64" i="3"/>
  <c r="K64" i="3"/>
  <c r="M63" i="3"/>
  <c r="K63" i="3"/>
  <c r="M62" i="3"/>
  <c r="K62" i="3"/>
  <c r="M60" i="3"/>
  <c r="K60" i="3"/>
  <c r="M59" i="3"/>
  <c r="K59" i="3"/>
  <c r="M58" i="3"/>
  <c r="K58" i="3"/>
  <c r="K57" i="3"/>
  <c r="M56" i="3"/>
  <c r="K56" i="3"/>
  <c r="M54" i="3"/>
  <c r="K54" i="3"/>
  <c r="M53" i="3"/>
  <c r="K53" i="3"/>
  <c r="M51" i="3"/>
  <c r="K51" i="3"/>
  <c r="M50" i="3"/>
  <c r="K50" i="3"/>
  <c r="M49" i="3"/>
  <c r="K49" i="3"/>
  <c r="M48" i="3"/>
  <c r="K48" i="3"/>
  <c r="M45" i="3"/>
  <c r="K45" i="3"/>
  <c r="M41" i="3"/>
  <c r="K41" i="3"/>
  <c r="K40" i="3"/>
  <c r="M39" i="3"/>
  <c r="K39" i="3"/>
  <c r="M38" i="3"/>
  <c r="K38" i="3"/>
  <c r="M37" i="3"/>
  <c r="K37" i="3"/>
  <c r="M34" i="3"/>
  <c r="K34" i="3"/>
  <c r="M31" i="3"/>
  <c r="K31" i="3"/>
  <c r="M30" i="3"/>
  <c r="K30" i="3"/>
  <c r="M29" i="3"/>
  <c r="K29" i="3"/>
  <c r="M28" i="3"/>
  <c r="K28" i="3"/>
  <c r="M24" i="3"/>
  <c r="K24" i="3"/>
  <c r="M21" i="3"/>
  <c r="K21" i="3"/>
  <c r="M20" i="3"/>
  <c r="K20" i="3"/>
  <c r="M19" i="3"/>
  <c r="K19" i="3"/>
  <c r="M18" i="3"/>
  <c r="K18" i="3"/>
  <c r="M17" i="3"/>
  <c r="K17" i="3"/>
  <c r="M16" i="3"/>
  <c r="K16" i="3"/>
  <c r="M15" i="3"/>
  <c r="K15" i="3"/>
  <c r="M7" i="3"/>
  <c r="M119" i="1" l="1"/>
  <c r="M86" i="1"/>
  <c r="M82" i="1"/>
  <c r="M79" i="1"/>
  <c r="M74" i="1"/>
  <c r="M70" i="1"/>
  <c r="M66" i="1"/>
  <c r="M58" i="1"/>
  <c r="K57" i="1"/>
  <c r="M54" i="1"/>
  <c r="K50" i="1"/>
  <c r="M49" i="1"/>
  <c r="K48" i="1"/>
  <c r="M41" i="1"/>
  <c r="M37" i="1"/>
  <c r="M39" i="1"/>
  <c r="M34" i="1"/>
  <c r="M31" i="1"/>
  <c r="M28" i="1"/>
  <c r="M24" i="1"/>
  <c r="M78" i="1"/>
  <c r="K39" i="1"/>
  <c r="M18" i="1"/>
  <c r="M45" i="1" l="1"/>
  <c r="M51" i="1"/>
  <c r="M38" i="1"/>
  <c r="M62" i="1"/>
  <c r="K63" i="1"/>
  <c r="M16" i="1"/>
  <c r="M29" i="1"/>
  <c r="K30" i="1"/>
  <c r="K60" i="1"/>
  <c r="K17" i="1"/>
  <c r="K78" i="1"/>
  <c r="M17" i="1"/>
  <c r="K34" i="1"/>
  <c r="K103" i="1"/>
  <c r="M30" i="1"/>
  <c r="K53" i="1"/>
  <c r="K41" i="1"/>
  <c r="M50" i="1"/>
  <c r="K55" i="1"/>
  <c r="K16" i="1"/>
  <c r="K38" i="1"/>
  <c r="K61" i="1"/>
  <c r="K71" i="1"/>
  <c r="K115" i="1"/>
  <c r="K108" i="1"/>
  <c r="K99" i="1"/>
  <c r="K94" i="1"/>
  <c r="K90" i="1"/>
  <c r="K82" i="1"/>
  <c r="K74" i="1"/>
  <c r="K66" i="1"/>
  <c r="K62" i="1"/>
  <c r="M61" i="1"/>
  <c r="K58" i="1"/>
  <c r="K56" i="1"/>
  <c r="K54" i="1"/>
  <c r="K51" i="1"/>
  <c r="K49" i="1"/>
  <c r="M48" i="1"/>
  <c r="K45" i="1"/>
  <c r="K40" i="1"/>
  <c r="K37" i="1"/>
  <c r="K31" i="1"/>
  <c r="K29" i="1"/>
  <c r="K28" i="1"/>
  <c r="K24" i="1"/>
  <c r="K70" i="1"/>
  <c r="K69" i="1"/>
  <c r="K77" i="1"/>
  <c r="K79" i="1"/>
  <c r="K86" i="1"/>
  <c r="K91" i="1"/>
  <c r="K100" i="1"/>
  <c r="K102" i="1"/>
  <c r="K105" i="1"/>
  <c r="K107" i="1"/>
  <c r="K111" i="1"/>
  <c r="K119" i="1"/>
  <c r="K18" i="1"/>
  <c r="K83" i="1" l="1"/>
  <c r="K85" i="1"/>
  <c r="M21" i="1" l="1"/>
  <c r="K19" i="1"/>
  <c r="M7" i="1" l="1"/>
  <c r="K20" i="1"/>
  <c r="K21" i="1"/>
  <c r="K84" i="1"/>
  <c r="G123" i="1"/>
  <c r="K15" i="1" l="1"/>
  <c r="M20" i="1"/>
  <c r="M15" i="1"/>
</calcChain>
</file>

<file path=xl/sharedStrings.xml><?xml version="1.0" encoding="utf-8"?>
<sst xmlns="http://schemas.openxmlformats.org/spreadsheetml/2006/main" count="3527" uniqueCount="162">
  <si>
    <t>Pertsona Fisikoen Errentaren Gaineko Zerga/Impto. S/Renta Personas Físicas</t>
  </si>
  <si>
    <t xml:space="preserve">        Kuota Diferentzial Garbia/Cuota Diferencial Neta                  </t>
  </si>
  <si>
    <t xml:space="preserve">PFEZ Guztira / Total I.R.P.F.                          </t>
  </si>
  <si>
    <t>Sozietatearen Gaineko Zerga/Impto. s/Sociedades</t>
  </si>
  <si>
    <t xml:space="preserve">        Hidrokarburoak/Hidrocarburos                           </t>
  </si>
  <si>
    <t xml:space="preserve">        Garagardoa/Cerveza                                 </t>
  </si>
  <si>
    <t xml:space="preserve">Bingoa/Bingo                                   </t>
  </si>
  <si>
    <t xml:space="preserve">Errekarguak/Recargos                                </t>
  </si>
  <si>
    <t>ZERGA ITUNDUAK GUZTIRA / TOTAL TRIBUTOS CONCERTADOS</t>
  </si>
  <si>
    <t xml:space="preserve">Zeharkako Zergak Guztira / Total Impuestos Indirectos              </t>
  </si>
  <si>
    <t xml:space="preserve">Sozietateen Gaineko Zerga Guztira / Total I. Sociedades                     </t>
  </si>
  <si>
    <t>Diferencia</t>
  </si>
  <si>
    <t>Devoluciones</t>
  </si>
  <si>
    <t>Residuos</t>
  </si>
  <si>
    <t xml:space="preserve">                                  EL DIRECTOR DE FINANZAS Y PRESUPUESTOS</t>
  </si>
  <si>
    <t>Itzulketak</t>
  </si>
  <si>
    <t>Guztira</t>
  </si>
  <si>
    <t>Total</t>
  </si>
  <si>
    <t>Urteko Zergabilketa</t>
  </si>
  <si>
    <t>Aldea</t>
  </si>
  <si>
    <t>Gehikuntza</t>
  </si>
  <si>
    <t>% Incto.</t>
  </si>
  <si>
    <t>Betearazpena</t>
  </si>
  <si>
    <t>Recaud. Integra</t>
  </si>
  <si>
    <t>Zergabilketa</t>
  </si>
  <si>
    <t>Gordina</t>
  </si>
  <si>
    <t xml:space="preserve">Ekialdi Itxieko </t>
  </si>
  <si>
    <t>Aurreko Urteko</t>
  </si>
  <si>
    <t>Recaud.Acum.Año Ant.</t>
  </si>
  <si>
    <t>Metatua</t>
  </si>
  <si>
    <t>Recaud.Acum.año</t>
  </si>
  <si>
    <t xml:space="preserve">Urteko </t>
  </si>
  <si>
    <t>Aurrekontua</t>
  </si>
  <si>
    <t>Zergabilk. Metatua</t>
  </si>
  <si>
    <t>(%) Ejecuc.</t>
  </si>
  <si>
    <t xml:space="preserve">Zuzeneko Zergak Guztira /Total Impuestos Directos                </t>
  </si>
  <si>
    <t>Zerga Berezien Egokitzapenak/Ajuste Impuestos Especiales</t>
  </si>
  <si>
    <t xml:space="preserve">                                     FINANTZA ETA AURREKONTU ZUZENDARIA</t>
  </si>
  <si>
    <t xml:space="preserve">          OGASUN ZUZENDARIA</t>
  </si>
  <si>
    <t xml:space="preserve">                                    FINANTZA ETA AURREKONTU ZUZENDARIA</t>
  </si>
  <si>
    <t xml:space="preserve">     OGASUN ZUZENDARIA</t>
  </si>
  <si>
    <t xml:space="preserve">               Inportazioak/Importaciones                                 </t>
  </si>
  <si>
    <t xml:space="preserve">        Elektrizitatea/Electricidad                            </t>
  </si>
  <si>
    <t xml:space="preserve">BEZ Egokitzapenak Guztira / Total Ajustes I.V.A.                     </t>
  </si>
  <si>
    <t xml:space="preserve">ZZ.BB. Egokitzapenak Guztira / Total Ajuste Imptos. Especiales         </t>
  </si>
  <si>
    <t xml:space="preserve">        Kapital Higikorraren Etekinen Atxikipenak/Retenciones Rdtos. Capital Mobiliario   </t>
  </si>
  <si>
    <t xml:space="preserve">        Kapital Higiezinaren Etekinen Atxikipenak/Retenciones Rdtos. Capital Inmobiliario </t>
  </si>
  <si>
    <t xml:space="preserve">       Profesionalen eta Enpresarien Ordainketa Zatikatuak/Pagos Frac.Profes. y Empresariales</t>
  </si>
  <si>
    <t>Kreditu Erakundeetako Gordailuen g.Z./I.s/Depósitos en las Entidades de Crédito</t>
  </si>
  <si>
    <t xml:space="preserve">Egintza Juridiko Dokumentatuen g.Zerga/Impto. s/Actos Jurídicos Documentados   </t>
  </si>
  <si>
    <t xml:space="preserve">        Alkohola eta Edari Deribatuak./ Alcohol y Bebidas Derivadas             </t>
  </si>
  <si>
    <t xml:space="preserve">        Bitarteko Produktuak / Productos Intermedios                   </t>
  </si>
  <si>
    <t xml:space="preserve">        Tabako Laboreak/Labores del Tabaco                      </t>
  </si>
  <si>
    <t>Iraungietako Zergak/Impuestos Extinguidos</t>
  </si>
  <si>
    <t xml:space="preserve">Kasinoak eta Bestelakoak/Casinos y Otros                         </t>
  </si>
  <si>
    <t xml:space="preserve">Berandutza Interesak/Intereses de Demora                     </t>
  </si>
  <si>
    <t xml:space="preserve">Isunak/Sanciones                               </t>
  </si>
  <si>
    <t>BEZaren Egokitzapenak/Ajustes I.V.A.</t>
  </si>
  <si>
    <t xml:space="preserve">       Barne Eragiketak/Operaciones Interiores                   </t>
  </si>
  <si>
    <t xml:space="preserve">       Inportazioak/Importaciones                                 </t>
  </si>
  <si>
    <t xml:space="preserve">       Ondare Irabazien Atxikipenak/Retenciones Ganancias Patrimoniales     </t>
  </si>
  <si>
    <t xml:space="preserve">       Loteria eta Apostu Jakin Batzuen g.Z. Berezia/Gravamen Esp. s/Premios Det.Loterias y Ap.</t>
  </si>
  <si>
    <t xml:space="preserve">       Kuota Diferentzial Garbia/Cuota Diferencial Neta                  </t>
  </si>
  <si>
    <t xml:space="preserve">        Ondare Irabazien Atxikipenak/Retenciones Ganancias Patrimoniales     </t>
  </si>
  <si>
    <t xml:space="preserve">Oinordetza eta Dohaintzen gaineko Zerga/Impto. s/Sucesiones y Donaciones        </t>
  </si>
  <si>
    <t>Ez Egoiliarren Errentaren gaineko Zerga/Impto. No Residentes</t>
  </si>
  <si>
    <t>Energia Elektrikoaren Ekoizpenaren gaineko Zerga/Impto. S/Producción de Energía Eléctrica</t>
  </si>
  <si>
    <t xml:space="preserve">Ondare Eskualdaketen g.Zerga/Impto. s/Transmisiones Patrimoniales    </t>
  </si>
  <si>
    <t>Zenbait Garraiobideren gaineko Zerga/I.E. s/Determinados Medios de Transporte</t>
  </si>
  <si>
    <t>Fabrikazio Zerga Bereziak Berezko Kudeaketa/Imptos. Especiales de Fabricación G. Propia</t>
  </si>
  <si>
    <t>Ikatzaren gaineko Zega Berezia/Impto.Especial s/Carbón</t>
  </si>
  <si>
    <t xml:space="preserve">Aseguru-Primen Gaineko Zerga/Impto. s/Primas de Seguros              </t>
  </si>
  <si>
    <t>Joku Jardueraren gaineko Zerga /Impto. S/Actividades del Juego</t>
  </si>
  <si>
    <t>Berotegi-Efektuko Gas Fluordunen g.Z./I.s/Gases Fluorados de Efecto Invernadero</t>
  </si>
  <si>
    <t xml:space="preserve">Makina eta Aparatu Automatikoak/Máquinas y Aparatos Automáticos         </t>
  </si>
  <si>
    <t xml:space="preserve">Jokoaren gaineko tasak Guztira / Total Tasas de Juego                    </t>
  </si>
  <si>
    <t>Tasak eta Bestelako Sarrerak Guztira / Total Tasas y Otros Ingresos</t>
  </si>
  <si>
    <t xml:space="preserve">ZERGA ITUNDUEN BEREZKO KUDEAKETA GUZTIRA/TOTAL TRIB.CONCERT.G.PROPIA  </t>
  </si>
  <si>
    <t xml:space="preserve">       Alkohola,Deribatuak eta Bitartekoak/Alcohol, Derivados e Intermedios</t>
  </si>
  <si>
    <t>ESTATUAREKIKO EGOKITZAPENAK GUZTIRA / TOTAL AJUSTES ESTADO</t>
  </si>
  <si>
    <t>Formalizatugabekoa/Pendiente de Formalización</t>
  </si>
  <si>
    <t xml:space="preserve">        Lan eta Jard.Prof.Etek.Atxik/Retenciones Rdtos. Trabajo y Actividad Profesional</t>
  </si>
  <si>
    <t xml:space="preserve">BEZ (Berezko Kudeaketa)/I.V.A. Gestión Propia                   </t>
  </si>
  <si>
    <t xml:space="preserve">              Inportazioak/Importaciones                                 </t>
  </si>
  <si>
    <t xml:space="preserve">              Barne Eragiketak/Operaciones Interiores                   </t>
  </si>
  <si>
    <t xml:space="preserve">     LA DIRECTORA DE HACIENDA</t>
  </si>
  <si>
    <t>LA DIRECTORA DE HACIENDA</t>
  </si>
  <si>
    <t>GP-10-01-IMP/VER:09</t>
  </si>
  <si>
    <t>Departamento de Hacienda, Finanzas y Presupuestos</t>
  </si>
  <si>
    <t>Ogasun , Finantza era Aurrekontu Saila</t>
  </si>
  <si>
    <t>Ondarearen Gaineko Zerga/Impuesto s/Patrimonio</t>
  </si>
  <si>
    <t xml:space="preserve">         Departamento de Hacienda, Finanzas y Presupuestos</t>
  </si>
  <si>
    <t xml:space="preserve">         Ogasun , Finantza era Aurrekontu Saila</t>
  </si>
  <si>
    <t xml:space="preserve">              Barne Eragiketak/Op.Interiores</t>
  </si>
  <si>
    <t>2019ko  URTARRILAREN HILEKO ZERGABILKETA</t>
  </si>
  <si>
    <t>RECAUDACION DEL MES DE ENERO DE 2019</t>
  </si>
  <si>
    <t>2019ko URTARRILAREN ARTE ZERGABILKETA METATUA</t>
  </si>
  <si>
    <t>RECAUDACION ACUMULADA AL MES DE ENERO DE 2019</t>
  </si>
  <si>
    <t>Vitoria-Gasteizen, 2019ko OTSAILAREN 8an / Vitoria-Gasteiz, 8 de FEBRERO DE 2019</t>
  </si>
  <si>
    <t xml:space="preserve">                  </t>
  </si>
  <si>
    <t>Ppto. CVFP</t>
  </si>
  <si>
    <t>2019ko  OTSAILAREN HILEKO ZERGABILKETA</t>
  </si>
  <si>
    <t>2019ko OTSAILAREN ARTE ZERGABILKETA METATUA</t>
  </si>
  <si>
    <t>RECAUDACION DEL MES DE FEBRERO DE 2019</t>
  </si>
  <si>
    <t>RECAUDACION ACUMULADA AL MES DE FEBRERO DE 2019</t>
  </si>
  <si>
    <t>Ppto.Año CVFP</t>
  </si>
  <si>
    <t xml:space="preserve">              Barne Eragiketak (tasa autonomika salbu)/Op.Interiores (excluido tipo autonómico) </t>
  </si>
  <si>
    <t xml:space="preserve">              Tasa Autonomikoa /Tipo Autonómico</t>
  </si>
  <si>
    <t xml:space="preserve">              Barne Eragiketak (Tasa Autonomika Salbu)/Op.Interiores (Excluido Tipo Autonómico)</t>
  </si>
  <si>
    <t xml:space="preserve">               Barne Eragiketak (Tasa Autonomika Salbu)/Op.Interiores (Excluido Tipo Autonómico)</t>
  </si>
  <si>
    <t xml:space="preserve">              Tasa Autonomikoa/Tipo Autonomikoa                         </t>
  </si>
  <si>
    <t>Vitoria-Gasteizen, 2019ko MARTXOAREN 12an / Vitoria-Gasteiz, 12 de MARZO DE 2019</t>
  </si>
  <si>
    <t>Vitoria-Gasteizen, 2019ko APIRILAREN 9an / Vitoria-Gasteiz, 9 de ABRIL DE 2019</t>
  </si>
  <si>
    <t>RECAUDACION ACUMULADA AL MES DE MARZO DE 2019</t>
  </si>
  <si>
    <t>RECAUDACION DEL MES DE MARZO DE 2019</t>
  </si>
  <si>
    <t>2019ko MARTXOAREN ARTE ZERGABILKETA METATUA</t>
  </si>
  <si>
    <t>2019ko  MARTXOAREN HILEKO ZERGABILKETA</t>
  </si>
  <si>
    <t>2019ko  APIRILAREN HILEKO ZERGABILKETA</t>
  </si>
  <si>
    <t>2019ko APIRILAREN ARTE ZERGABILKETA METATUA</t>
  </si>
  <si>
    <t>RECAUDACION DEL MES DE ABRIL DE 2019</t>
  </si>
  <si>
    <t>RECAUDACION ACUMULADA AL MES DE ABRIL DE 2019</t>
  </si>
  <si>
    <t>Vitoria-Gasteizen, 2019ko MAIATZAREN 10ean / Vitoria-Gasteiz, 10 de MAYO DE 2019</t>
  </si>
  <si>
    <t>2019ko  MAIATZAREN HILEKO ZERGABILKETA</t>
  </si>
  <si>
    <t>2019ko MAIATZAREN ARTE ZERGABILKETA METATUA</t>
  </si>
  <si>
    <t>RECAUDACION DEL MES DE MAYO DE 2019</t>
  </si>
  <si>
    <t>RECAUDACION ACUMULADA AL MES DE MAYO DE 2019</t>
  </si>
  <si>
    <t>Vitoria-Gasteizen, 2019ko EKAINAREN 10ean / Vitoria-Gasteiz, 10 de JUNIO DE 2019</t>
  </si>
  <si>
    <t>2019ko  EKAINAREN HILEKO ZERGABILKETA</t>
  </si>
  <si>
    <t>2019ko EKAINAREN ARTE ZERGABILKETA METATUA</t>
  </si>
  <si>
    <t>RECAUDACION DEL MES DE JUNIO DE 2019</t>
  </si>
  <si>
    <t>RECAUDACION ACUMULADA AL MES DE JUNIO DE 2019</t>
  </si>
  <si>
    <t>Vitoria-Gasteizen, 2019ko UZTAILAREN 11n / Vitoria-Gasteiz, 11 de JULIO DE 2019</t>
  </si>
  <si>
    <t>2019ko  UZTAILAREN HILEKO ZERGABILKETA</t>
  </si>
  <si>
    <t>2019ko UZTAILAREN ARTE ZERGABILKETA METATUA</t>
  </si>
  <si>
    <t>RECAUDACION DEL MES DE JULIO DE 2019</t>
  </si>
  <si>
    <t>RECAUDACION ACUMULADA AL MES DE JULIO DE 2019</t>
  </si>
  <si>
    <t>Vitoria-Gasteizen, 2019ko ABUZTUAREN 12an / Vitoria-Gasteiz, 12 de AGOSTO DE 2019</t>
  </si>
  <si>
    <t>2019ko  ABUZTUAREN HILEKO ZERGABILKETA</t>
  </si>
  <si>
    <t>2019ko ABUZTUAREN ARTE ZERGABILKETA METATUA</t>
  </si>
  <si>
    <t>RECAUDACION DEL MES DE AGOSTO DE 2019</t>
  </si>
  <si>
    <t>RECAUDACION ACUMULADA AL MES DE AGOSTO DE 2019</t>
  </si>
  <si>
    <t>Vitoria-Gasteizen, 2019ko IRAILAREN 9an / Vitoria-Gasteiz, 9 de SEPTIEMBRE DE 2019</t>
  </si>
  <si>
    <t>2019ko  IRAILAREN HILEKO ZERGABILKETA</t>
  </si>
  <si>
    <t>2019ko IRAILAREN ARTE ZERGABILKETA METATUA</t>
  </si>
  <si>
    <t>RECAUDACION DEL MES DE SEPTIEMBRE DE 2019</t>
  </si>
  <si>
    <t>RECAUDACION ACUMULADA AL MES DE SEPTIEMBRE DE 2019</t>
  </si>
  <si>
    <t>Vitoria-Gasteizen, 2019ko URRIAREN 10ean / Vitoria-Gasteiz, 10 de OCTUBRE DE 2019</t>
  </si>
  <si>
    <t>2019ko  URRIAREN HILEKO ZERGABILKETA</t>
  </si>
  <si>
    <t>2019ko URRIAREN ARTE ZERGABILKETA METATUA</t>
  </si>
  <si>
    <t>RECAUDACION DEL MES DE OCTUBRE DE 2019</t>
  </si>
  <si>
    <t>RECAUDACION ACUMULADA AL MES DE OCTUBRE DE 2019</t>
  </si>
  <si>
    <t>Vitoria-Gasteizen, 2019ko AZAROAREN 11n / Vitoria-Gasteiz, 11 de NOVIEMBRE DE 2019</t>
  </si>
  <si>
    <t>2019ko  AZAROAREN HILEKO ZERGABILKETA</t>
  </si>
  <si>
    <t>2019ko AZAROAREN ARTE ZERGABILKETA METATUA</t>
  </si>
  <si>
    <t>RECAUDACION DEL MES DE NOVIEMBRE DE 2019</t>
  </si>
  <si>
    <t>RECAUDACION ACUMULADA AL MES DE NOVIEMBRE DE 2019</t>
  </si>
  <si>
    <t>Vitoria-Gasteizen, 2019ko ABENDUAREN 10ean / Vitoria-Gasteiz, 10 de DICIEMBE DE 2019</t>
  </si>
  <si>
    <t>2019ko  ABENDUAREN HILEKO ZERGABILKETA</t>
  </si>
  <si>
    <t>2019ko ABENDUAREN ARTE ZERGABILKETA METATUA</t>
  </si>
  <si>
    <t>RECAUDACION DEL MES DE DICIEMBRE DE 2019</t>
  </si>
  <si>
    <t>RECAUDACION ACUMULADA AL MES DE DICIEMBRE DE 2019</t>
  </si>
  <si>
    <t>Vitoria-Gasteizen, 2020ko URTARRILAREN 17an / Vitoria-Gasteiz, 17 de ENERO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</si>
</sst>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%\ \ "/>
  </numFmts>
  <fonts count="15" x14ac:knownFonts="1">
    <font>
      <sz val="10"/>
      <name val="MS Sans Serif"/>
    </font>
    <font>
      <sz val="6"/>
      <name val="Small Fonts"/>
      <family val="2"/>
    </font>
    <font>
      <b/>
      <sz val="6"/>
      <name val="Small Fonts"/>
      <family val="2"/>
    </font>
    <font>
      <u/>
      <sz val="6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u/>
      <sz val="7"/>
      <name val="Small Fonts"/>
      <family val="2"/>
    </font>
    <font>
      <sz val="5.5"/>
      <name val="Small Fonts"/>
      <family val="2"/>
    </font>
    <font>
      <sz val="6"/>
      <name val="Small Fonts"/>
      <family val="2"/>
    </font>
    <font>
      <b/>
      <sz val="6"/>
      <name val="Small Fonts"/>
      <family val="2"/>
    </font>
    <font>
      <sz val="7"/>
      <name val="MS Sans Serif"/>
      <family val="2"/>
    </font>
    <font>
      <b/>
      <sz val="8"/>
      <name val="Times New Roman"/>
      <family val="1"/>
    </font>
    <font>
      <b/>
      <u/>
      <sz val="7"/>
      <name val="Small Font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Continuous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3" fillId="0" borderId="0" xfId="0" applyFont="1"/>
    <xf numFmtId="165" fontId="5" fillId="0" borderId="0" xfId="0" applyNumberFormat="1" applyFont="1" applyBorder="1"/>
    <xf numFmtId="3" fontId="1" fillId="0" borderId="0" xfId="0" applyNumberFormat="1" applyFont="1"/>
    <xf numFmtId="3" fontId="0" fillId="0" borderId="0" xfId="0" applyNumberFormat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Border="1"/>
    <xf numFmtId="0" fontId="6" fillId="0" borderId="2" xfId="0" applyFont="1" applyBorder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6" fillId="0" borderId="6" xfId="0" applyFont="1" applyBorder="1"/>
    <xf numFmtId="3" fontId="6" fillId="0" borderId="2" xfId="0" applyNumberFormat="1" applyFont="1" applyBorder="1"/>
    <xf numFmtId="3" fontId="6" fillId="0" borderId="6" xfId="0" applyNumberFormat="1" applyFont="1" applyBorder="1"/>
    <xf numFmtId="3" fontId="7" fillId="0" borderId="2" xfId="0" applyNumberFormat="1" applyFont="1" applyBorder="1"/>
    <xf numFmtId="3" fontId="7" fillId="0" borderId="6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165" fontId="6" fillId="0" borderId="2" xfId="0" applyNumberFormat="1" applyFont="1" applyBorder="1"/>
    <xf numFmtId="165" fontId="6" fillId="0" borderId="6" xfId="0" applyNumberFormat="1" applyFont="1" applyBorder="1"/>
    <xf numFmtId="165" fontId="7" fillId="0" borderId="2" xfId="0" applyNumberFormat="1" applyFont="1" applyBorder="1"/>
    <xf numFmtId="165" fontId="7" fillId="0" borderId="6" xfId="0" applyNumberFormat="1" applyFont="1" applyBorder="1"/>
    <xf numFmtId="165" fontId="6" fillId="0" borderId="3" xfId="0" applyNumberFormat="1" applyFont="1" applyBorder="1"/>
    <xf numFmtId="165" fontId="6" fillId="0" borderId="5" xfId="0" applyNumberFormat="1" applyFont="1" applyBorder="1"/>
    <xf numFmtId="164" fontId="6" fillId="0" borderId="2" xfId="0" applyNumberFormat="1" applyFont="1" applyBorder="1"/>
    <xf numFmtId="164" fontId="6" fillId="0" borderId="3" xfId="0" applyNumberFormat="1" applyFont="1" applyBorder="1"/>
    <xf numFmtId="164" fontId="6" fillId="0" borderId="5" xfId="0" applyNumberFormat="1" applyFont="1" applyBorder="1"/>
    <xf numFmtId="3" fontId="6" fillId="0" borderId="0" xfId="0" applyNumberFormat="1" applyFont="1"/>
    <xf numFmtId="3" fontId="8" fillId="0" borderId="0" xfId="0" applyNumberFormat="1" applyFont="1"/>
    <xf numFmtId="0" fontId="9" fillId="0" borderId="1" xfId="0" applyFont="1" applyBorder="1"/>
    <xf numFmtId="0" fontId="9" fillId="0" borderId="4" xfId="0" applyFont="1" applyBorder="1"/>
    <xf numFmtId="0" fontId="10" fillId="0" borderId="2" xfId="0" applyFont="1" applyBorder="1"/>
    <xf numFmtId="0" fontId="10" fillId="0" borderId="6" xfId="0" applyFont="1" applyBorder="1"/>
    <xf numFmtId="0" fontId="10" fillId="0" borderId="0" xfId="0" applyFont="1"/>
    <xf numFmtId="0" fontId="11" fillId="0" borderId="0" xfId="0" applyFont="1"/>
    <xf numFmtId="0" fontId="7" fillId="0" borderId="6" xfId="0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12" fillId="0" borderId="0" xfId="0" applyFont="1"/>
    <xf numFmtId="3" fontId="4" fillId="0" borderId="0" xfId="0" applyNumberFormat="1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6" fillId="0" borderId="7" xfId="0" applyFont="1" applyBorder="1"/>
    <xf numFmtId="0" fontId="7" fillId="0" borderId="2" xfId="0" applyFont="1" applyBorder="1" applyAlignment="1">
      <alignment horizontal="centerContinuous"/>
    </xf>
    <xf numFmtId="0" fontId="6" fillId="0" borderId="3" xfId="0" applyFont="1" applyBorder="1"/>
    <xf numFmtId="0" fontId="7" fillId="0" borderId="0" xfId="0" applyFont="1" applyAlignment="1">
      <alignment horizontal="left"/>
    </xf>
    <xf numFmtId="3" fontId="7" fillId="0" borderId="0" xfId="0" applyNumberFormat="1" applyFont="1" applyAlignment="1"/>
    <xf numFmtId="0" fontId="7" fillId="0" borderId="0" xfId="0" applyFont="1"/>
    <xf numFmtId="0" fontId="6" fillId="0" borderId="3" xfId="0" applyFont="1" applyBorder="1" applyAlignment="1">
      <alignment horizontal="center"/>
    </xf>
    <xf numFmtId="0" fontId="6" fillId="0" borderId="5" xfId="0" applyFont="1" applyBorder="1"/>
    <xf numFmtId="3" fontId="7" fillId="0" borderId="0" xfId="0" applyNumberFormat="1" applyFont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4" fillId="0" borderId="0" xfId="0" applyFont="1"/>
    <xf numFmtId="3" fontId="14" fillId="0" borderId="0" xfId="0" applyNumberFormat="1" applyFont="1"/>
    <xf numFmtId="3" fontId="5" fillId="0" borderId="0" xfId="0" applyNumberFormat="1" applyFont="1" applyAlignment="1"/>
    <xf numFmtId="3" fontId="5" fillId="0" borderId="2" xfId="0" applyNumberFormat="1" applyFont="1" applyBorder="1"/>
    <xf numFmtId="0" fontId="5" fillId="0" borderId="0" xfId="0" applyFont="1"/>
    <xf numFmtId="0" fontId="4" fillId="0" borderId="2" xfId="0" applyFont="1" applyBorder="1"/>
    <xf numFmtId="0" fontId="4" fillId="0" borderId="6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/>
    <xf numFmtId="0" fontId="4" fillId="0" borderId="0" xfId="0" applyFont="1"/>
    <xf numFmtId="165" fontId="4" fillId="0" borderId="2" xfId="0" applyNumberFormat="1" applyFont="1" applyBorder="1"/>
    <xf numFmtId="0" fontId="4" fillId="0" borderId="6" xfId="0" applyFont="1" applyBorder="1"/>
    <xf numFmtId="3" fontId="4" fillId="0" borderId="2" xfId="0" applyNumberFormat="1" applyFont="1" applyBorder="1"/>
    <xf numFmtId="3" fontId="4" fillId="0" borderId="6" xfId="0" applyNumberFormat="1" applyFont="1" applyBorder="1"/>
    <xf numFmtId="165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165" fontId="4" fillId="0" borderId="3" xfId="0" applyNumberFormat="1" applyFont="1" applyBorder="1"/>
    <xf numFmtId="165" fontId="4" fillId="0" borderId="5" xfId="0" applyNumberFormat="1" applyFont="1" applyBorder="1"/>
    <xf numFmtId="0" fontId="5" fillId="0" borderId="2" xfId="0" applyFont="1" applyBorder="1" applyAlignment="1">
      <alignment horizontal="centerContinuous"/>
    </xf>
    <xf numFmtId="3" fontId="5" fillId="0" borderId="6" xfId="0" applyNumberFormat="1" applyFont="1" applyBorder="1"/>
    <xf numFmtId="165" fontId="5" fillId="0" borderId="2" xfId="0" applyNumberFormat="1" applyFont="1" applyBorder="1"/>
    <xf numFmtId="165" fontId="5" fillId="0" borderId="6" xfId="0" applyNumberFormat="1" applyFont="1" applyBorder="1"/>
    <xf numFmtId="0" fontId="4" fillId="0" borderId="7" xfId="0" applyFont="1" applyBorder="1"/>
    <xf numFmtId="0" fontId="4" fillId="0" borderId="2" xfId="0" applyFont="1" applyBorder="1" applyAlignment="1">
      <alignment horizontal="left"/>
    </xf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5" xfId="0" applyNumberFormat="1" applyFont="1" applyBorder="1"/>
    <xf numFmtId="3" fontId="4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120</xdr:row>
      <xdr:rowOff>57150</xdr:rowOff>
    </xdr:from>
    <xdr:to>
      <xdr:col>5</xdr:col>
      <xdr:colOff>9525</xdr:colOff>
      <xdr:row>128</xdr:row>
      <xdr:rowOff>66675</xdr:rowOff>
    </xdr:to>
    <xdr:grpSp>
      <xdr:nvGrpSpPr>
        <xdr:cNvPr id="1148" name="Group 124"/>
        <xdr:cNvGrpSpPr>
          <a:grpSpLocks/>
        </xdr:cNvGrpSpPr>
      </xdr:nvGrpSpPr>
      <xdr:grpSpPr bwMode="auto">
        <a:xfrm>
          <a:off x="5915025" y="110013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9" name="Object 125" hidden="1">
                <a:extLst>
                  <a:ext uri="{63B3BB69-23CF-44E3-9099-C40C66FF867C}">
                    <a14:compatExt spid="_x0000_s114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1150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121</xdr:row>
      <xdr:rowOff>9525</xdr:rowOff>
    </xdr:from>
    <xdr:to>
      <xdr:col>13</xdr:col>
      <xdr:colOff>38100</xdr:colOff>
      <xdr:row>128</xdr:row>
      <xdr:rowOff>95250</xdr:rowOff>
    </xdr:to>
    <xdr:grpSp>
      <xdr:nvGrpSpPr>
        <xdr:cNvPr id="1154" name="Group 130"/>
        <xdr:cNvGrpSpPr>
          <a:grpSpLocks/>
        </xdr:cNvGrpSpPr>
      </xdr:nvGrpSpPr>
      <xdr:grpSpPr bwMode="auto">
        <a:xfrm>
          <a:off x="14744706" y="110299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55" name="Object 131" hidden="1">
                <a:extLst>
                  <a:ext uri="{63B3BB69-23CF-44E3-9099-C40C66FF867C}">
                    <a14:compatExt spid="_x0000_s1155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1156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157" name="Object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158" name="Object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81" name="Object 1" hidden="1">
                <a:extLst>
                  <a:ext uri="{63B3BB69-23CF-44E3-9099-C40C66FF867C}">
                    <a14:compatExt spid="_x0000_s20481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82" name="Object 2" hidden="1">
                <a:extLst>
                  <a:ext uri="{63B3BB69-23CF-44E3-9099-C40C66FF867C}">
                    <a14:compatExt spid="_x0000_s20482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20483" name="Object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20484" name="Object 4" hidden="1">
              <a:extLst>
                <a:ext uri="{63B3BB69-23CF-44E3-9099-C40C66FF867C}">
                  <a14:compatExt spid="_x0000_s20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05" name="Object 1" hidden="1">
                <a:extLst>
                  <a:ext uri="{63B3BB69-23CF-44E3-9099-C40C66FF867C}">
                    <a14:compatExt spid="_x0000_s21505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06" name="Object 2" hidden="1">
                <a:extLst>
                  <a:ext uri="{63B3BB69-23CF-44E3-9099-C40C66FF867C}">
                    <a14:compatExt spid="_x0000_s21506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21507" name="Object 3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21508" name="Object 4" hidden="1">
              <a:extLst>
                <a:ext uri="{63B3BB69-23CF-44E3-9099-C40C66FF867C}">
                  <a14:compatExt spid="_x0000_s215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2529" name="Object 1" hidden="1">
                <a:extLst>
                  <a:ext uri="{63B3BB69-23CF-44E3-9099-C40C66FF867C}">
                    <a14:compatExt spid="_x0000_s2252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2530" name="Object 2" hidden="1">
                <a:extLst>
                  <a:ext uri="{63B3BB69-23CF-44E3-9099-C40C66FF867C}">
                    <a14:compatExt spid="_x0000_s22530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22531" name="Object 3" hidden="1">
              <a:extLst>
                <a:ext uri="{63B3BB69-23CF-44E3-9099-C40C66FF867C}">
                  <a14:compatExt spid="_x0000_s225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22532" name="Object 4" hidden="1">
              <a:extLst>
                <a:ext uri="{63B3BB69-23CF-44E3-9099-C40C66FF867C}">
                  <a14:compatExt spid="_x0000_s225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9" name="Object 1" hidden="1">
                <a:extLst>
                  <a:ext uri="{63B3BB69-23CF-44E3-9099-C40C66FF867C}">
                    <a14:compatExt spid="_x0000_s204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0" name="Object 2" hidden="1">
                <a:extLst>
                  <a:ext uri="{63B3BB69-23CF-44E3-9099-C40C66FF867C}">
                    <a14:compatExt spid="_x0000_s2050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3" name="Object 1" hidden="1">
                <a:extLst>
                  <a:ext uri="{63B3BB69-23CF-44E3-9099-C40C66FF867C}">
                    <a14:compatExt spid="_x0000_s3073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" name="Object 2" hidden="1">
                <a:extLst>
                  <a:ext uri="{63B3BB69-23CF-44E3-9099-C40C66FF867C}">
                    <a14:compatExt spid="_x0000_s3074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7" name="Object 1" hidden="1">
                <a:extLst>
                  <a:ext uri="{63B3BB69-23CF-44E3-9099-C40C66FF867C}">
                    <a14:compatExt spid="_x0000_s14337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8" name="Object 2" hidden="1">
                <a:extLst>
                  <a:ext uri="{63B3BB69-23CF-44E3-9099-C40C66FF867C}">
                    <a14:compatExt spid="_x0000_s14338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4339" name="Object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4340" name="Object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1" name="Object 1" hidden="1">
                <a:extLst>
                  <a:ext uri="{63B3BB69-23CF-44E3-9099-C40C66FF867C}">
                    <a14:compatExt spid="_x0000_s15361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2" name="Object 2" hidden="1">
                <a:extLst>
                  <a:ext uri="{63B3BB69-23CF-44E3-9099-C40C66FF867C}">
                    <a14:compatExt spid="_x0000_s15362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5363" name="Object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5364" name="Object 4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6385" name="Object 1" hidden="1">
                <a:extLst>
                  <a:ext uri="{63B3BB69-23CF-44E3-9099-C40C66FF867C}">
                    <a14:compatExt spid="_x0000_s16385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6386" name="Object 2" hidden="1">
                <a:extLst>
                  <a:ext uri="{63B3BB69-23CF-44E3-9099-C40C66FF867C}">
                    <a14:compatExt spid="_x0000_s16386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6387" name="Object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6388" name="Object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7409" name="Object 1" hidden="1">
                <a:extLst>
                  <a:ext uri="{63B3BB69-23CF-44E3-9099-C40C66FF867C}">
                    <a14:compatExt spid="_x0000_s1740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7410" name="Object 2" hidden="1">
                <a:extLst>
                  <a:ext uri="{63B3BB69-23CF-44E3-9099-C40C66FF867C}">
                    <a14:compatExt spid="_x0000_s17410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7411" name="Object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7412" name="Object 4" hidden="1">
              <a:extLst>
                <a:ext uri="{63B3BB69-23CF-44E3-9099-C40C66FF867C}">
                  <a14:compatExt spid="_x0000_s17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33" name="Object 1" hidden="1">
                <a:extLst>
                  <a:ext uri="{63B3BB69-23CF-44E3-9099-C40C66FF867C}">
                    <a14:compatExt spid="_x0000_s18433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34" name="Object 2" hidden="1">
                <a:extLst>
                  <a:ext uri="{63B3BB69-23CF-44E3-9099-C40C66FF867C}">
                    <a14:compatExt spid="_x0000_s18434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8435" name="Object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8436" name="Object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9457" name="Object 1" hidden="1">
                <a:extLst>
                  <a:ext uri="{63B3BB69-23CF-44E3-9099-C40C66FF867C}">
                    <a14:compatExt spid="_x0000_s19457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9458" name="Object 2" hidden="1">
                <a:extLst>
                  <a:ext uri="{63B3BB69-23CF-44E3-9099-C40C66FF867C}">
                    <a14:compatExt spid="_x0000_s19458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9459" name="Object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9460" name="Object 4" hidden="1">
              <a:extLst>
                <a:ext uri="{63B3BB69-23CF-44E3-9099-C40C66FF867C}">
                  <a14:compatExt spid="_x0000_s19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4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0.vml"/><Relationship Id="rId7" Type="http://schemas.openxmlformats.org/officeDocument/2006/relationships/oleObject" Target="../embeddings/oleObject39.bin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3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7.bin"/><Relationship Id="rId9" Type="http://schemas.openxmlformats.org/officeDocument/2006/relationships/oleObject" Target="../embeddings/oleObject4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1.vml"/><Relationship Id="rId7" Type="http://schemas.openxmlformats.org/officeDocument/2006/relationships/oleObject" Target="../embeddings/oleObject43.bin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4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1.bin"/><Relationship Id="rId9" Type="http://schemas.openxmlformats.org/officeDocument/2006/relationships/oleObject" Target="../embeddings/oleObject44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2.vml"/><Relationship Id="rId7" Type="http://schemas.openxmlformats.org/officeDocument/2006/relationships/oleObject" Target="../embeddings/oleObject47.bin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oleObject" Target="../embeddings/oleObject4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5.bin"/><Relationship Id="rId9" Type="http://schemas.openxmlformats.org/officeDocument/2006/relationships/oleObject" Target="../embeddings/oleObject4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7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Relationship Id="rId9" Type="http://schemas.openxmlformats.org/officeDocument/2006/relationships/oleObject" Target="../embeddings/oleObject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11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Relationship Id="rId9" Type="http://schemas.openxmlformats.org/officeDocument/2006/relationships/oleObject" Target="../embeddings/oleObject1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15.bin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.bin"/><Relationship Id="rId9" Type="http://schemas.openxmlformats.org/officeDocument/2006/relationships/oleObject" Target="../embeddings/oleObject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5.vml"/><Relationship Id="rId7" Type="http://schemas.openxmlformats.org/officeDocument/2006/relationships/oleObject" Target="../embeddings/oleObject19.bin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7.bin"/><Relationship Id="rId9" Type="http://schemas.openxmlformats.org/officeDocument/2006/relationships/oleObject" Target="../embeddings/oleObject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6.vml"/><Relationship Id="rId7" Type="http://schemas.openxmlformats.org/officeDocument/2006/relationships/oleObject" Target="../embeddings/oleObject23.bin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1.bin"/><Relationship Id="rId9" Type="http://schemas.openxmlformats.org/officeDocument/2006/relationships/oleObject" Target="../embeddings/oleObject2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7.vml"/><Relationship Id="rId7" Type="http://schemas.openxmlformats.org/officeDocument/2006/relationships/oleObject" Target="../embeddings/oleObject27.bin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5.bin"/><Relationship Id="rId9" Type="http://schemas.openxmlformats.org/officeDocument/2006/relationships/oleObject" Target="../embeddings/oleObject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8.vml"/><Relationship Id="rId7" Type="http://schemas.openxmlformats.org/officeDocument/2006/relationships/oleObject" Target="../embeddings/oleObject31.bin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3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9.bin"/><Relationship Id="rId9" Type="http://schemas.openxmlformats.org/officeDocument/2006/relationships/oleObject" Target="../embeddings/oleObject3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9.vml"/><Relationship Id="rId7" Type="http://schemas.openxmlformats.org/officeDocument/2006/relationships/oleObject" Target="../embeddings/oleObject35.bin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3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3.bin"/><Relationship Id="rId9" Type="http://schemas.openxmlformats.org/officeDocument/2006/relationships/oleObject" Target="../embeddings/oleObject3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N263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94</v>
      </c>
      <c r="B9" s="20" t="s">
        <v>24</v>
      </c>
      <c r="C9" s="20" t="s">
        <v>15</v>
      </c>
      <c r="D9" s="20" t="s">
        <v>26</v>
      </c>
      <c r="E9" s="45" t="s">
        <v>16</v>
      </c>
      <c r="G9" s="62" t="s">
        <v>96</v>
      </c>
      <c r="H9" s="20" t="s">
        <v>18</v>
      </c>
      <c r="I9" s="20" t="s">
        <v>27</v>
      </c>
      <c r="J9" s="20" t="s">
        <v>19</v>
      </c>
      <c r="K9" s="20" t="s">
        <v>20</v>
      </c>
      <c r="L9" s="20" t="s">
        <v>31</v>
      </c>
      <c r="M9" s="45" t="s">
        <v>22</v>
      </c>
      <c r="N9" s="58"/>
    </row>
    <row r="10" spans="1:14" s="11" customFormat="1" ht="10.5" x14ac:dyDescent="0.15">
      <c r="A10" s="63"/>
      <c r="B10" s="20" t="s">
        <v>25</v>
      </c>
      <c r="C10" s="20"/>
      <c r="D10" s="20" t="s">
        <v>24</v>
      </c>
      <c r="E10" s="45"/>
      <c r="G10" s="63"/>
      <c r="H10" s="20" t="s">
        <v>29</v>
      </c>
      <c r="I10" s="20" t="s">
        <v>33</v>
      </c>
      <c r="J10" s="20"/>
      <c r="K10" s="20"/>
      <c r="L10" s="20" t="s">
        <v>32</v>
      </c>
      <c r="M10" s="45"/>
      <c r="N10" s="58"/>
    </row>
    <row r="11" spans="1:14" s="11" customFormat="1" ht="10.5" x14ac:dyDescent="0.15">
      <c r="A11" s="63" t="s">
        <v>95</v>
      </c>
      <c r="B11" s="20" t="s">
        <v>23</v>
      </c>
      <c r="C11" s="20" t="s">
        <v>12</v>
      </c>
      <c r="D11" s="20" t="s">
        <v>13</v>
      </c>
      <c r="E11" s="45" t="s">
        <v>17</v>
      </c>
      <c r="G11" s="62" t="s">
        <v>97</v>
      </c>
      <c r="H11" s="20" t="s">
        <v>30</v>
      </c>
      <c r="I11" s="20" t="s">
        <v>28</v>
      </c>
      <c r="J11" s="20" t="s">
        <v>11</v>
      </c>
      <c r="K11" s="20" t="s">
        <v>21</v>
      </c>
      <c r="L11" s="71" t="s">
        <v>100</v>
      </c>
      <c r="M11" s="45" t="s">
        <v>34</v>
      </c>
      <c r="N11" s="58"/>
    </row>
    <row r="12" spans="1:14" ht="5.0999999999999996" customHeight="1" x14ac:dyDescent="0.15">
      <c r="A12" s="7"/>
      <c r="B12" s="5"/>
      <c r="C12" s="5"/>
      <c r="D12" s="5"/>
      <c r="E12" s="9"/>
      <c r="G12" s="59"/>
      <c r="H12" s="55"/>
      <c r="I12" s="55"/>
      <c r="J12" s="55"/>
      <c r="K12" s="55"/>
      <c r="L12" s="55"/>
      <c r="M12" s="60"/>
      <c r="N12" s="19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18"/>
      <c r="I13" s="18"/>
      <c r="J13" s="18"/>
      <c r="K13" s="28"/>
      <c r="L13" s="18"/>
      <c r="M13" s="21"/>
      <c r="N13" s="19"/>
    </row>
    <row r="14" spans="1:14" s="43" customFormat="1" ht="9" customHeight="1" x14ac:dyDescent="0.15">
      <c r="A14" s="18" t="s">
        <v>0</v>
      </c>
      <c r="B14" s="41"/>
      <c r="C14" s="41"/>
      <c r="D14" s="41"/>
      <c r="E14" s="42"/>
      <c r="G14" s="18" t="s">
        <v>0</v>
      </c>
      <c r="H14" s="18"/>
      <c r="I14" s="18"/>
      <c r="J14" s="18"/>
      <c r="K14" s="28"/>
      <c r="L14" s="18"/>
      <c r="M14" s="21"/>
      <c r="N14" s="19"/>
    </row>
    <row r="15" spans="1:14" s="43" customFormat="1" ht="9" x14ac:dyDescent="0.15">
      <c r="A15" s="18" t="s">
        <v>81</v>
      </c>
      <c r="B15" s="22">
        <v>3728666.62</v>
      </c>
      <c r="C15" s="22" t="s">
        <v>99</v>
      </c>
      <c r="D15" s="22">
        <v>757253.66</v>
      </c>
      <c r="E15" s="23">
        <v>4485920.28</v>
      </c>
      <c r="G15" s="18" t="s">
        <v>81</v>
      </c>
      <c r="H15" s="22">
        <v>4485920.28</v>
      </c>
      <c r="I15" s="22">
        <v>3573497.83</v>
      </c>
      <c r="J15" s="22">
        <v>912422.45</v>
      </c>
      <c r="K15" s="28">
        <f t="shared" ref="K15:K21" si="0">IF(ISERROR((H15-I15)/ABS(I15)),"",(H15-I15)/ABS(I15))</f>
        <v>0.25533034953598954</v>
      </c>
      <c r="L15" s="22">
        <v>830000000</v>
      </c>
      <c r="M15" s="29">
        <f t="shared" ref="M15:M21" si="1">H15/L15</f>
        <v>5.4047232289156626E-3</v>
      </c>
      <c r="N15" s="19"/>
    </row>
    <row r="16" spans="1:14" s="43" customFormat="1" ht="9" x14ac:dyDescent="0.15">
      <c r="A16" s="18" t="s">
        <v>45</v>
      </c>
      <c r="B16" s="22">
        <v>37946.67</v>
      </c>
      <c r="C16" s="22" t="s">
        <v>99</v>
      </c>
      <c r="D16" s="22">
        <v>21007.47</v>
      </c>
      <c r="E16" s="23">
        <v>58954.14</v>
      </c>
      <c r="G16" s="18" t="s">
        <v>45</v>
      </c>
      <c r="H16" s="22">
        <v>58954.14</v>
      </c>
      <c r="I16" s="22">
        <v>16267.86</v>
      </c>
      <c r="J16" s="22">
        <v>42686.28</v>
      </c>
      <c r="K16" s="28">
        <f t="shared" ref="K16:K18" si="2">IF(ISERROR((H16-I16)/ABS(I16)),"",(H16-I16)/ABS(I16))</f>
        <v>2.6239640616528539</v>
      </c>
      <c r="L16" s="22">
        <v>17700000</v>
      </c>
      <c r="M16" s="29">
        <f t="shared" ref="M16:M18" si="3">H16/L16</f>
        <v>3.3307423728813558E-3</v>
      </c>
      <c r="N16" s="19"/>
    </row>
    <row r="17" spans="1:14" s="43" customFormat="1" ht="9" x14ac:dyDescent="0.15">
      <c r="A17" s="18" t="s">
        <v>46</v>
      </c>
      <c r="B17" s="22">
        <v>12286.56</v>
      </c>
      <c r="C17" s="22" t="s">
        <v>99</v>
      </c>
      <c r="D17" s="22">
        <v>3850.51</v>
      </c>
      <c r="E17" s="23">
        <v>16137.07</v>
      </c>
      <c r="G17" s="18" t="s">
        <v>46</v>
      </c>
      <c r="H17" s="22">
        <v>16137.07</v>
      </c>
      <c r="I17" s="22">
        <v>16995.52</v>
      </c>
      <c r="J17" s="22">
        <v>-858.45</v>
      </c>
      <c r="K17" s="28">
        <f t="shared" si="2"/>
        <v>-5.0510369791568643E-2</v>
      </c>
      <c r="L17" s="22">
        <v>9700000</v>
      </c>
      <c r="M17" s="29">
        <f t="shared" si="3"/>
        <v>1.6636154639175257E-3</v>
      </c>
      <c r="N17" s="19"/>
    </row>
    <row r="18" spans="1:14" s="43" customFormat="1" ht="9" x14ac:dyDescent="0.15">
      <c r="A18" s="18" t="s">
        <v>60</v>
      </c>
      <c r="B18" s="22">
        <v>25801.86</v>
      </c>
      <c r="C18" s="22" t="s">
        <v>99</v>
      </c>
      <c r="D18" s="22" t="s">
        <v>99</v>
      </c>
      <c r="E18" s="23">
        <v>25801.86</v>
      </c>
      <c r="G18" s="18" t="s">
        <v>60</v>
      </c>
      <c r="H18" s="22">
        <v>25801.86</v>
      </c>
      <c r="I18" s="22">
        <v>1256.43</v>
      </c>
      <c r="J18" s="22">
        <v>24545.43</v>
      </c>
      <c r="K18" s="28">
        <f t="shared" si="2"/>
        <v>19.535851579475178</v>
      </c>
      <c r="L18" s="22">
        <v>3600000</v>
      </c>
      <c r="M18" s="29">
        <f t="shared" si="3"/>
        <v>7.1671833333333337E-3</v>
      </c>
      <c r="N18" s="19"/>
    </row>
    <row r="19" spans="1:14" s="43" customFormat="1" ht="9" x14ac:dyDescent="0.15">
      <c r="A19" s="18" t="s">
        <v>61</v>
      </c>
      <c r="B19" s="22" t="s">
        <v>99</v>
      </c>
      <c r="C19" s="22" t="s">
        <v>99</v>
      </c>
      <c r="D19" s="22" t="s">
        <v>99</v>
      </c>
      <c r="E19" s="23" t="s">
        <v>99</v>
      </c>
      <c r="G19" s="18" t="s">
        <v>61</v>
      </c>
      <c r="H19" s="22" t="s">
        <v>99</v>
      </c>
      <c r="I19" s="22" t="s">
        <v>99</v>
      </c>
      <c r="J19" s="22" t="s">
        <v>99</v>
      </c>
      <c r="K19" s="28" t="str">
        <f t="shared" si="0"/>
        <v/>
      </c>
      <c r="L19" s="22">
        <v>2900000</v>
      </c>
      <c r="M19" s="29"/>
      <c r="N19" s="19"/>
    </row>
    <row r="20" spans="1:14" s="43" customFormat="1" ht="9" x14ac:dyDescent="0.15">
      <c r="A20" s="18" t="s">
        <v>47</v>
      </c>
      <c r="B20" s="22">
        <v>10155.58</v>
      </c>
      <c r="C20" s="22" t="s">
        <v>99</v>
      </c>
      <c r="D20" s="22">
        <v>34462.67</v>
      </c>
      <c r="E20" s="23">
        <v>44618.25</v>
      </c>
      <c r="G20" s="18" t="s">
        <v>47</v>
      </c>
      <c r="H20" s="22">
        <v>44618.25</v>
      </c>
      <c r="I20" s="22">
        <v>41714.21</v>
      </c>
      <c r="J20" s="22">
        <v>2904.04</v>
      </c>
      <c r="K20" s="28">
        <f t="shared" si="0"/>
        <v>6.9617523620847693E-2</v>
      </c>
      <c r="L20" s="22">
        <v>29800000</v>
      </c>
      <c r="M20" s="29">
        <f t="shared" si="1"/>
        <v>1.497256711409396E-3</v>
      </c>
      <c r="N20" s="19"/>
    </row>
    <row r="21" spans="1:14" s="43" customFormat="1" ht="9" x14ac:dyDescent="0.15">
      <c r="A21" s="18" t="s">
        <v>62</v>
      </c>
      <c r="B21" s="22">
        <v>53264.93</v>
      </c>
      <c r="C21" s="22" t="s">
        <v>99</v>
      </c>
      <c r="D21" s="22">
        <v>622546.36</v>
      </c>
      <c r="E21" s="23">
        <v>675811.29</v>
      </c>
      <c r="G21" s="18" t="s">
        <v>62</v>
      </c>
      <c r="H21" s="22">
        <v>675811.29</v>
      </c>
      <c r="I21" s="22">
        <v>363018.55</v>
      </c>
      <c r="J21" s="22">
        <v>312792.74</v>
      </c>
      <c r="K21" s="28">
        <f t="shared" si="0"/>
        <v>0.86164395731292531</v>
      </c>
      <c r="L21" s="22">
        <v>-28000000</v>
      </c>
      <c r="M21" s="29">
        <f t="shared" si="1"/>
        <v>-2.4136117500000002E-2</v>
      </c>
      <c r="N21" s="19"/>
    </row>
    <row r="22" spans="1:14" s="43" customFormat="1" ht="5.0999999999999996" customHeight="1" x14ac:dyDescent="0.15">
      <c r="A22" s="21"/>
      <c r="B22" s="27"/>
      <c r="C22" s="26"/>
      <c r="D22" s="26"/>
      <c r="E22" s="27"/>
      <c r="G22" s="21"/>
      <c r="H22" s="26"/>
      <c r="I22" s="26"/>
      <c r="J22" s="26"/>
      <c r="K22" s="32"/>
      <c r="L22" s="26"/>
      <c r="M22" s="33"/>
      <c r="N22" s="19"/>
    </row>
    <row r="23" spans="1:14" s="43" customFormat="1" ht="3" customHeight="1" x14ac:dyDescent="0.15">
      <c r="A23" s="18"/>
      <c r="B23" s="22"/>
      <c r="C23" s="22"/>
      <c r="D23" s="22"/>
      <c r="E23" s="23"/>
      <c r="G23" s="18"/>
      <c r="H23" s="22"/>
      <c r="I23" s="22"/>
      <c r="J23" s="22"/>
      <c r="K23" s="28"/>
      <c r="L23" s="22"/>
      <c r="M23" s="29"/>
      <c r="N23" s="19"/>
    </row>
    <row r="24" spans="1:14" s="44" customFormat="1" ht="9" x14ac:dyDescent="0.15">
      <c r="A24" s="54" t="s">
        <v>2</v>
      </c>
      <c r="B24" s="24">
        <v>3868122.22</v>
      </c>
      <c r="C24" s="24" t="s">
        <v>99</v>
      </c>
      <c r="D24" s="24">
        <v>1439120.67</v>
      </c>
      <c r="E24" s="25">
        <v>5307242.8899999997</v>
      </c>
      <c r="G24" s="54" t="s">
        <v>2</v>
      </c>
      <c r="H24" s="24">
        <v>5307242.8899999997</v>
      </c>
      <c r="I24" s="24">
        <v>4012750.4</v>
      </c>
      <c r="J24" s="24">
        <v>1294492.49</v>
      </c>
      <c r="K24" s="30">
        <f t="shared" ref="K24" si="4">IF(ISERROR((H24-I24)/ABS(I24)),"",(H24-I24)/ABS(I24))</f>
        <v>0.32259481925414546</v>
      </c>
      <c r="L24" s="24">
        <v>865700000</v>
      </c>
      <c r="M24" s="31">
        <f t="shared" ref="M24" si="5">H24/L24</f>
        <v>6.1305797504909321E-3</v>
      </c>
      <c r="N24" s="58"/>
    </row>
    <row r="25" spans="1:14" s="43" customFormat="1" ht="3" customHeight="1" x14ac:dyDescent="0.15">
      <c r="A25" s="21"/>
      <c r="B25" s="26"/>
      <c r="C25" s="26"/>
      <c r="D25" s="26"/>
      <c r="E25" s="27"/>
      <c r="G25" s="21"/>
      <c r="H25" s="26"/>
      <c r="I25" s="26"/>
      <c r="J25" s="26"/>
      <c r="K25" s="32"/>
      <c r="L25" s="26"/>
      <c r="M25" s="33"/>
      <c r="N25" s="19"/>
    </row>
    <row r="26" spans="1:14" s="43" customFormat="1" ht="5.0999999999999996" customHeight="1" x14ac:dyDescent="0.15">
      <c r="A26" s="18"/>
      <c r="B26" s="22"/>
      <c r="C26" s="22"/>
      <c r="D26" s="22"/>
      <c r="E26" s="23"/>
      <c r="G26" s="18"/>
      <c r="H26" s="22"/>
      <c r="I26" s="22"/>
      <c r="J26" s="22"/>
      <c r="K26" s="28"/>
      <c r="L26" s="22"/>
      <c r="M26" s="29"/>
      <c r="N26" s="19"/>
    </row>
    <row r="27" spans="1:14" s="43" customFormat="1" ht="9" customHeight="1" x14ac:dyDescent="0.15">
      <c r="A27" s="18" t="s">
        <v>3</v>
      </c>
      <c r="B27" s="22"/>
      <c r="C27" s="22"/>
      <c r="D27" s="22"/>
      <c r="E27" s="23"/>
      <c r="G27" s="18" t="s">
        <v>3</v>
      </c>
      <c r="H27" s="22"/>
      <c r="I27" s="22"/>
      <c r="J27" s="22"/>
      <c r="K27" s="28"/>
      <c r="L27" s="22"/>
      <c r="M27" s="29"/>
      <c r="N27" s="19"/>
    </row>
    <row r="28" spans="1:14" s="43" customFormat="1" ht="9" x14ac:dyDescent="0.15">
      <c r="A28" s="18" t="s">
        <v>45</v>
      </c>
      <c r="B28" s="22">
        <v>37946.67</v>
      </c>
      <c r="C28" s="22" t="s">
        <v>99</v>
      </c>
      <c r="D28" s="22">
        <v>21007.46</v>
      </c>
      <c r="E28" s="23">
        <v>58954.13</v>
      </c>
      <c r="G28" s="18" t="s">
        <v>45</v>
      </c>
      <c r="H28" s="22">
        <v>58954.13</v>
      </c>
      <c r="I28" s="22">
        <v>16267.86</v>
      </c>
      <c r="J28" s="22">
        <v>42686.27</v>
      </c>
      <c r="K28" s="28">
        <f t="shared" ref="K28:K31" si="6">IF(ISERROR((H28-I28)/ABS(I28)),"",(H28-I28)/ABS(I28))</f>
        <v>2.6239634469438511</v>
      </c>
      <c r="L28" s="22">
        <v>17700000</v>
      </c>
      <c r="M28" s="29">
        <f t="shared" ref="M28:M31" si="7">H28/L28</f>
        <v>3.3307418079096046E-3</v>
      </c>
      <c r="N28" s="19"/>
    </row>
    <row r="29" spans="1:14" s="43" customFormat="1" ht="9" x14ac:dyDescent="0.15">
      <c r="A29" s="18" t="s">
        <v>46</v>
      </c>
      <c r="B29" s="22">
        <v>12286.56</v>
      </c>
      <c r="C29" s="22" t="s">
        <v>99</v>
      </c>
      <c r="D29" s="22">
        <v>3850.49</v>
      </c>
      <c r="E29" s="23">
        <v>16137.05</v>
      </c>
      <c r="G29" s="18" t="s">
        <v>46</v>
      </c>
      <c r="H29" s="22">
        <v>16137.05</v>
      </c>
      <c r="I29" s="22">
        <v>16995.490000000002</v>
      </c>
      <c r="J29" s="22">
        <v>-858.44</v>
      </c>
      <c r="K29" s="28">
        <f t="shared" si="6"/>
        <v>-5.0509870559778049E-2</v>
      </c>
      <c r="L29" s="22">
        <v>9700000</v>
      </c>
      <c r="M29" s="29">
        <f t="shared" si="7"/>
        <v>1.6636134020618556E-3</v>
      </c>
      <c r="N29" s="19"/>
    </row>
    <row r="30" spans="1:14" s="43" customFormat="1" ht="9" x14ac:dyDescent="0.15">
      <c r="A30" s="18" t="s">
        <v>63</v>
      </c>
      <c r="B30" s="22">
        <v>25801.85</v>
      </c>
      <c r="C30" s="22" t="s">
        <v>99</v>
      </c>
      <c r="D30" s="22" t="s">
        <v>99</v>
      </c>
      <c r="E30" s="23">
        <v>25801.85</v>
      </c>
      <c r="G30" s="18" t="s">
        <v>63</v>
      </c>
      <c r="H30" s="22">
        <v>25801.85</v>
      </c>
      <c r="I30" s="22">
        <v>1256.43</v>
      </c>
      <c r="J30" s="22">
        <v>24545.42</v>
      </c>
      <c r="K30" s="28">
        <f t="shared" si="6"/>
        <v>19.535843620416575</v>
      </c>
      <c r="L30" s="22">
        <v>3600000</v>
      </c>
      <c r="M30" s="29">
        <f t="shared" si="7"/>
        <v>7.1671805555555551E-3</v>
      </c>
      <c r="N30" s="19"/>
    </row>
    <row r="31" spans="1:14" s="43" customFormat="1" ht="9" x14ac:dyDescent="0.15">
      <c r="A31" s="18" t="s">
        <v>1</v>
      </c>
      <c r="B31" s="22">
        <v>1300.95</v>
      </c>
      <c r="C31" s="22" t="s">
        <v>99</v>
      </c>
      <c r="D31" s="22">
        <v>178292.75</v>
      </c>
      <c r="E31" s="23">
        <v>179593.7</v>
      </c>
      <c r="G31" s="18" t="s">
        <v>1</v>
      </c>
      <c r="H31" s="22">
        <v>179593.7</v>
      </c>
      <c r="I31" s="22">
        <v>-9614683.9399999995</v>
      </c>
      <c r="J31" s="22">
        <v>9794277.6400000006</v>
      </c>
      <c r="K31" s="28">
        <f t="shared" si="6"/>
        <v>1.0186791059509335</v>
      </c>
      <c r="L31" s="22">
        <v>166300000</v>
      </c>
      <c r="M31" s="29">
        <f t="shared" si="7"/>
        <v>1.0799380637402285E-3</v>
      </c>
      <c r="N31" s="19"/>
    </row>
    <row r="32" spans="1:14" s="43" customFormat="1" ht="5.0999999999999996" customHeight="1" x14ac:dyDescent="0.15">
      <c r="A32" s="21"/>
      <c r="B32" s="26"/>
      <c r="C32" s="26"/>
      <c r="D32" s="26"/>
      <c r="E32" s="27"/>
      <c r="G32" s="21"/>
      <c r="H32" s="26"/>
      <c r="I32" s="26"/>
      <c r="J32" s="26"/>
      <c r="K32" s="32"/>
      <c r="L32" s="26"/>
      <c r="M32" s="33"/>
      <c r="N32" s="19"/>
    </row>
    <row r="33" spans="1:14" s="43" customFormat="1" ht="3" customHeight="1" x14ac:dyDescent="0.15">
      <c r="A33" s="18"/>
      <c r="B33" s="22"/>
      <c r="C33" s="22"/>
      <c r="D33" s="22"/>
      <c r="E33" s="23"/>
      <c r="G33" s="18"/>
      <c r="H33" s="22"/>
      <c r="I33" s="22"/>
      <c r="J33" s="22"/>
      <c r="K33" s="28"/>
      <c r="L33" s="22"/>
      <c r="M33" s="29"/>
      <c r="N33" s="19"/>
    </row>
    <row r="34" spans="1:14" s="44" customFormat="1" ht="9" x14ac:dyDescent="0.15">
      <c r="A34" s="20" t="s">
        <v>10</v>
      </c>
      <c r="B34" s="24">
        <v>77336.03</v>
      </c>
      <c r="C34" s="24" t="s">
        <v>99</v>
      </c>
      <c r="D34" s="24">
        <v>203150.7</v>
      </c>
      <c r="E34" s="25">
        <v>280486.73</v>
      </c>
      <c r="G34" s="20" t="s">
        <v>10</v>
      </c>
      <c r="H34" s="24">
        <v>280486.73</v>
      </c>
      <c r="I34" s="24">
        <v>-9580164.1600000001</v>
      </c>
      <c r="J34" s="24">
        <v>9860650.8900000006</v>
      </c>
      <c r="K34" s="30">
        <f t="shared" ref="K34" si="8">IF(ISERROR((H34-I34)/ABS(I34)),"",(H34-I34)/ABS(I34))</f>
        <v>1.0292778626039745</v>
      </c>
      <c r="L34" s="24">
        <v>197300000</v>
      </c>
      <c r="M34" s="31">
        <f t="shared" ref="M34" si="9">H34/L34</f>
        <v>1.4216255955397871E-3</v>
      </c>
      <c r="N34" s="58"/>
    </row>
    <row r="35" spans="1:14" s="43" customFormat="1" ht="3" customHeight="1" x14ac:dyDescent="0.15">
      <c r="A35" s="21"/>
      <c r="B35" s="26"/>
      <c r="C35" s="26"/>
      <c r="D35" s="26"/>
      <c r="E35" s="27"/>
      <c r="G35" s="21"/>
      <c r="H35" s="26"/>
      <c r="I35" s="26"/>
      <c r="J35" s="26"/>
      <c r="K35" s="32"/>
      <c r="L35" s="26"/>
      <c r="M35" s="33"/>
      <c r="N35" s="19"/>
    </row>
    <row r="36" spans="1:14" s="43" customFormat="1" ht="5.0999999999999996" customHeight="1" x14ac:dyDescent="0.15">
      <c r="A36" s="21"/>
      <c r="B36" s="22"/>
      <c r="C36" s="22"/>
      <c r="D36" s="22"/>
      <c r="E36" s="23"/>
      <c r="G36" s="18"/>
      <c r="H36" s="22"/>
      <c r="I36" s="22"/>
      <c r="J36" s="22"/>
      <c r="K36" s="28"/>
      <c r="L36" s="22"/>
      <c r="M36" s="29"/>
      <c r="N36" s="19"/>
    </row>
    <row r="37" spans="1:14" s="43" customFormat="1" ht="9" x14ac:dyDescent="0.15">
      <c r="A37" s="18" t="s">
        <v>64</v>
      </c>
      <c r="B37" s="22">
        <v>172062.24</v>
      </c>
      <c r="C37" s="22">
        <v>4001.14</v>
      </c>
      <c r="D37" s="22">
        <v>52313.96</v>
      </c>
      <c r="E37" s="23">
        <v>220375.06</v>
      </c>
      <c r="G37" s="18" t="s">
        <v>64</v>
      </c>
      <c r="H37" s="22">
        <v>220375.06</v>
      </c>
      <c r="I37" s="22">
        <v>256275.37</v>
      </c>
      <c r="J37" s="22">
        <v>-35900.31</v>
      </c>
      <c r="K37" s="28">
        <f t="shared" ref="K37:K41" si="10">IF(ISERROR((H37-I37)/ABS(I37)),"",(H37-I37)/ABS(I37))</f>
        <v>-0.14008490164310367</v>
      </c>
      <c r="L37" s="22">
        <v>14200000</v>
      </c>
      <c r="M37" s="29">
        <f t="shared" ref="M37:M41" si="11">H37/L37</f>
        <v>1.5519370422535211E-2</v>
      </c>
      <c r="N37" s="19"/>
    </row>
    <row r="38" spans="1:14" s="43" customFormat="1" ht="9" x14ac:dyDescent="0.15">
      <c r="A38" s="69" t="s">
        <v>90</v>
      </c>
      <c r="B38" s="22" t="s">
        <v>99</v>
      </c>
      <c r="C38" s="22" t="s">
        <v>99</v>
      </c>
      <c r="D38" s="22">
        <v>14373.47</v>
      </c>
      <c r="E38" s="23">
        <v>14373.47</v>
      </c>
      <c r="G38" s="69" t="s">
        <v>90</v>
      </c>
      <c r="H38" s="22">
        <v>14373.47</v>
      </c>
      <c r="I38" s="22">
        <v>10868.59</v>
      </c>
      <c r="J38" s="22">
        <v>3504.88</v>
      </c>
      <c r="K38" s="28">
        <f t="shared" si="10"/>
        <v>0.32247789271653443</v>
      </c>
      <c r="L38" s="22">
        <v>21100000</v>
      </c>
      <c r="M38" s="29">
        <f t="shared" si="11"/>
        <v>6.8120710900473934E-4</v>
      </c>
      <c r="N38" s="19"/>
    </row>
    <row r="39" spans="1:14" s="43" customFormat="1" ht="9" x14ac:dyDescent="0.15">
      <c r="A39" s="18" t="s">
        <v>65</v>
      </c>
      <c r="B39" s="22">
        <v>30473.77</v>
      </c>
      <c r="C39" s="22" t="s">
        <v>99</v>
      </c>
      <c r="D39" s="22">
        <v>1589.08</v>
      </c>
      <c r="E39" s="23">
        <v>32062.85</v>
      </c>
      <c r="G39" s="18" t="s">
        <v>65</v>
      </c>
      <c r="H39" s="22">
        <v>32062.85</v>
      </c>
      <c r="I39" s="22">
        <v>29750.65</v>
      </c>
      <c r="J39" s="22">
        <v>2312.1999999999998</v>
      </c>
      <c r="K39" s="28">
        <f t="shared" si="10"/>
        <v>7.7719310334395955E-2</v>
      </c>
      <c r="L39" s="22">
        <v>6600000</v>
      </c>
      <c r="M39" s="29">
        <f t="shared" si="11"/>
        <v>4.8580075757575754E-3</v>
      </c>
      <c r="N39" s="19"/>
    </row>
    <row r="40" spans="1:14" s="43" customFormat="1" ht="9" x14ac:dyDescent="0.15">
      <c r="A40" s="18" t="s">
        <v>48</v>
      </c>
      <c r="B40" s="22" t="s">
        <v>99</v>
      </c>
      <c r="C40" s="22" t="s">
        <v>99</v>
      </c>
      <c r="D40" s="22" t="s">
        <v>99</v>
      </c>
      <c r="E40" s="23" t="s">
        <v>99</v>
      </c>
      <c r="G40" s="18" t="s">
        <v>48</v>
      </c>
      <c r="H40" s="22" t="s">
        <v>99</v>
      </c>
      <c r="I40" s="22" t="s">
        <v>99</v>
      </c>
      <c r="J40" s="22" t="s">
        <v>99</v>
      </c>
      <c r="K40" s="28" t="str">
        <f t="shared" si="10"/>
        <v/>
      </c>
      <c r="L40" s="22">
        <v>3400000</v>
      </c>
      <c r="M40" s="29"/>
      <c r="N40" s="19"/>
    </row>
    <row r="41" spans="1:14" s="43" customFormat="1" ht="9" x14ac:dyDescent="0.15">
      <c r="A41" s="18" t="s">
        <v>66</v>
      </c>
      <c r="B41" s="22">
        <v>33.07</v>
      </c>
      <c r="C41" s="22" t="s">
        <v>99</v>
      </c>
      <c r="D41" s="22">
        <v>12057.06</v>
      </c>
      <c r="E41" s="23">
        <v>12090.13</v>
      </c>
      <c r="G41" s="18" t="s">
        <v>66</v>
      </c>
      <c r="H41" s="22">
        <v>12090.13</v>
      </c>
      <c r="I41" s="22">
        <v>8929.5300000000007</v>
      </c>
      <c r="J41" s="22">
        <v>3160.6</v>
      </c>
      <c r="K41" s="28">
        <f t="shared" si="10"/>
        <v>0.3539492000138863</v>
      </c>
      <c r="L41" s="22">
        <v>3390660</v>
      </c>
      <c r="M41" s="29">
        <f t="shared" si="11"/>
        <v>3.5657158193390073E-3</v>
      </c>
      <c r="N41" s="19"/>
    </row>
    <row r="42" spans="1:14" s="43" customFormat="1" ht="9" x14ac:dyDescent="0.15">
      <c r="A42" s="18" t="s">
        <v>53</v>
      </c>
      <c r="B42" s="22"/>
      <c r="C42" s="22"/>
      <c r="D42" s="22"/>
      <c r="E42" s="23"/>
      <c r="G42" s="18" t="s">
        <v>53</v>
      </c>
      <c r="H42" s="22"/>
      <c r="I42" s="22"/>
      <c r="J42" s="22"/>
      <c r="K42" s="28"/>
      <c r="L42" s="22"/>
      <c r="M42" s="29"/>
      <c r="N42" s="19"/>
    </row>
    <row r="43" spans="1:14" s="43" customFormat="1" ht="5.0999999999999996" customHeight="1" x14ac:dyDescent="0.15">
      <c r="A43" s="21"/>
      <c r="B43" s="26"/>
      <c r="C43" s="26"/>
      <c r="D43" s="26"/>
      <c r="E43" s="27"/>
      <c r="G43" s="21"/>
      <c r="H43" s="26"/>
      <c r="I43" s="26"/>
      <c r="J43" s="26"/>
      <c r="K43" s="32"/>
      <c r="L43" s="26"/>
      <c r="M43" s="33"/>
      <c r="N43" s="19"/>
    </row>
    <row r="44" spans="1:14" s="43" customFormat="1" ht="3" customHeight="1" x14ac:dyDescent="0.15">
      <c r="A44" s="18"/>
      <c r="B44" s="22"/>
      <c r="C44" s="22"/>
      <c r="D44" s="22"/>
      <c r="E44" s="23"/>
      <c r="G44" s="18"/>
      <c r="H44" s="22"/>
      <c r="I44" s="22"/>
      <c r="J44" s="22"/>
      <c r="K44" s="28"/>
      <c r="L44" s="22"/>
      <c r="M44" s="29"/>
      <c r="N44" s="19"/>
    </row>
    <row r="45" spans="1:14" s="44" customFormat="1" ht="9" x14ac:dyDescent="0.15">
      <c r="A45" s="20" t="s">
        <v>35</v>
      </c>
      <c r="B45" s="24">
        <v>4148027.33</v>
      </c>
      <c r="C45" s="24">
        <v>4001.14</v>
      </c>
      <c r="D45" s="24">
        <v>1722604.94</v>
      </c>
      <c r="E45" s="25">
        <v>5866631.1299999999</v>
      </c>
      <c r="G45" s="20" t="s">
        <v>35</v>
      </c>
      <c r="H45" s="24">
        <v>5866631.1299999999</v>
      </c>
      <c r="I45" s="24">
        <v>-5261589.62</v>
      </c>
      <c r="J45" s="24">
        <v>11128220.75</v>
      </c>
      <c r="K45" s="30">
        <f t="shared" ref="K45" si="12">IF(ISERROR((H45-I45)/ABS(I45)),"",(H45-I45)/ABS(I45))</f>
        <v>2.1149921513643246</v>
      </c>
      <c r="L45" s="24">
        <v>1111690660</v>
      </c>
      <c r="M45" s="31">
        <f t="shared" ref="M45" si="13">H45/L45</f>
        <v>5.2772154530829644E-3</v>
      </c>
      <c r="N45" s="58"/>
    </row>
    <row r="46" spans="1:14" s="43" customFormat="1" ht="3" customHeight="1" x14ac:dyDescent="0.15">
      <c r="A46" s="21"/>
      <c r="B46" s="26"/>
      <c r="C46" s="26"/>
      <c r="D46" s="26"/>
      <c r="E46" s="27"/>
      <c r="G46" s="21"/>
      <c r="H46" s="26"/>
      <c r="I46" s="26"/>
      <c r="J46" s="26"/>
      <c r="K46" s="32"/>
      <c r="L46" s="26"/>
      <c r="M46" s="33"/>
      <c r="N46" s="19"/>
    </row>
    <row r="47" spans="1:14" s="43" customFormat="1" ht="5.0999999999999996" customHeight="1" x14ac:dyDescent="0.15">
      <c r="A47" s="18"/>
      <c r="B47" s="22"/>
      <c r="C47" s="22"/>
      <c r="D47" s="22"/>
      <c r="E47" s="23"/>
      <c r="G47" s="18"/>
      <c r="H47" s="22"/>
      <c r="I47" s="22"/>
      <c r="J47" s="22"/>
      <c r="K47" s="28"/>
      <c r="L47" s="22"/>
      <c r="M47" s="29"/>
      <c r="N47" s="19"/>
    </row>
    <row r="48" spans="1:14" s="43" customFormat="1" ht="9" x14ac:dyDescent="0.15">
      <c r="A48" s="18" t="s">
        <v>82</v>
      </c>
      <c r="B48" s="22">
        <v>846215.42</v>
      </c>
      <c r="C48" s="22">
        <v>8460155.5600000005</v>
      </c>
      <c r="D48" s="22">
        <v>2986577.23</v>
      </c>
      <c r="E48" s="23">
        <v>-4627362.91</v>
      </c>
      <c r="G48" s="18" t="s">
        <v>82</v>
      </c>
      <c r="H48" s="22">
        <v>-4627362.91</v>
      </c>
      <c r="I48" s="22">
        <v>-5174349.24</v>
      </c>
      <c r="J48" s="22">
        <v>546986.32999999996</v>
      </c>
      <c r="K48" s="28">
        <f t="shared" ref="K48:K51" si="14">IF(ISERROR((H48-I48)/ABS(I48)),"",(H48-I48)/ABS(I48))</f>
        <v>0.10571113479769681</v>
      </c>
      <c r="L48" s="22">
        <v>691825680</v>
      </c>
      <c r="M48" s="29">
        <f t="shared" ref="M48:M51" si="15">H48/L48</f>
        <v>-6.6886255364212556E-3</v>
      </c>
      <c r="N48" s="19"/>
    </row>
    <row r="49" spans="1:14" s="43" customFormat="1" ht="9" x14ac:dyDescent="0.15">
      <c r="A49" s="18" t="s">
        <v>67</v>
      </c>
      <c r="B49" s="22">
        <v>1352064.79</v>
      </c>
      <c r="C49" s="22">
        <v>3058.39</v>
      </c>
      <c r="D49" s="22">
        <v>80251.839999999997</v>
      </c>
      <c r="E49" s="23">
        <v>1429258.24</v>
      </c>
      <c r="G49" s="18" t="s">
        <v>67</v>
      </c>
      <c r="H49" s="22">
        <v>1429258.24</v>
      </c>
      <c r="I49" s="22">
        <v>942449.06</v>
      </c>
      <c r="J49" s="22">
        <v>486809.18</v>
      </c>
      <c r="K49" s="28">
        <f t="shared" si="14"/>
        <v>0.516536331417212</v>
      </c>
      <c r="L49" s="22">
        <v>20100000</v>
      </c>
      <c r="M49" s="29">
        <f t="shared" si="15"/>
        <v>7.1107375124378105E-2</v>
      </c>
      <c r="N49" s="19"/>
    </row>
    <row r="50" spans="1:14" s="43" customFormat="1" ht="9" x14ac:dyDescent="0.15">
      <c r="A50" s="18" t="s">
        <v>49</v>
      </c>
      <c r="B50" s="22">
        <v>445974.53</v>
      </c>
      <c r="C50" s="22">
        <v>4690.9799999999996</v>
      </c>
      <c r="D50" s="22">
        <v>90060.54</v>
      </c>
      <c r="E50" s="23">
        <v>531344.09</v>
      </c>
      <c r="G50" s="18" t="s">
        <v>49</v>
      </c>
      <c r="H50" s="22">
        <v>531344.09</v>
      </c>
      <c r="I50" s="22">
        <v>263709.51</v>
      </c>
      <c r="J50" s="22">
        <v>267634.58</v>
      </c>
      <c r="K50" s="28">
        <f t="shared" si="14"/>
        <v>1.0148840669416888</v>
      </c>
      <c r="L50" s="22">
        <v>8500000</v>
      </c>
      <c r="M50" s="29">
        <f t="shared" si="15"/>
        <v>6.2511069411764708E-2</v>
      </c>
      <c r="N50" s="19"/>
    </row>
    <row r="51" spans="1:14" s="43" customFormat="1" ht="9" x14ac:dyDescent="0.15">
      <c r="A51" s="18" t="s">
        <v>68</v>
      </c>
      <c r="B51" s="22">
        <v>287603.17</v>
      </c>
      <c r="C51" s="22" t="s">
        <v>99</v>
      </c>
      <c r="D51" s="22">
        <v>17790.63</v>
      </c>
      <c r="E51" s="23">
        <v>305393.8</v>
      </c>
      <c r="G51" s="18" t="s">
        <v>68</v>
      </c>
      <c r="H51" s="22">
        <v>305393.8</v>
      </c>
      <c r="I51" s="22">
        <v>318007.15999999997</v>
      </c>
      <c r="J51" s="22">
        <v>-12613.36</v>
      </c>
      <c r="K51" s="28">
        <f t="shared" si="14"/>
        <v>-3.9663761029783064E-2</v>
      </c>
      <c r="L51" s="22">
        <v>5700000</v>
      </c>
      <c r="M51" s="29">
        <f t="shared" si="15"/>
        <v>5.3577859649122803E-2</v>
      </c>
      <c r="N51" s="19"/>
    </row>
    <row r="52" spans="1:14" s="43" customFormat="1" ht="9" x14ac:dyDescent="0.15">
      <c r="A52" s="18" t="s">
        <v>69</v>
      </c>
      <c r="B52" s="22"/>
      <c r="C52" s="22"/>
      <c r="D52" s="22"/>
      <c r="E52" s="23"/>
      <c r="G52" s="18" t="s">
        <v>69</v>
      </c>
      <c r="H52" s="22"/>
      <c r="I52" s="22"/>
      <c r="J52" s="22"/>
      <c r="K52" s="28"/>
      <c r="L52" s="22"/>
      <c r="M52" s="29"/>
      <c r="N52" s="19"/>
    </row>
    <row r="53" spans="1:14" s="43" customFormat="1" ht="9" x14ac:dyDescent="0.15">
      <c r="A53" s="18" t="s">
        <v>50</v>
      </c>
      <c r="B53" s="22">
        <v>165.13</v>
      </c>
      <c r="C53" s="22" t="s">
        <v>99</v>
      </c>
      <c r="D53" s="22" t="s">
        <v>99</v>
      </c>
      <c r="E53" s="23">
        <v>165.13</v>
      </c>
      <c r="G53" s="18" t="s">
        <v>50</v>
      </c>
      <c r="H53" s="22">
        <v>165.13</v>
      </c>
      <c r="I53" s="22" t="s">
        <v>99</v>
      </c>
      <c r="J53" s="22">
        <v>165.13</v>
      </c>
      <c r="K53" s="28" t="str">
        <f t="shared" ref="K53:K62" si="16">IF(ISERROR((H53-I53)/ABS(I53)),"",(H53-I53)/ABS(I53))</f>
        <v/>
      </c>
      <c r="L53" s="22">
        <v>645580</v>
      </c>
      <c r="M53" s="29"/>
      <c r="N53" s="19"/>
    </row>
    <row r="54" spans="1:14" s="43" customFormat="1" ht="9" x14ac:dyDescent="0.15">
      <c r="A54" s="18" t="s">
        <v>51</v>
      </c>
      <c r="B54" s="22">
        <v>75.03</v>
      </c>
      <c r="C54" s="22" t="s">
        <v>99</v>
      </c>
      <c r="D54" s="22" t="s">
        <v>99</v>
      </c>
      <c r="E54" s="23">
        <v>75.03</v>
      </c>
      <c r="G54" s="18" t="s">
        <v>51</v>
      </c>
      <c r="H54" s="22">
        <v>75.03</v>
      </c>
      <c r="I54" s="22" t="s">
        <v>99</v>
      </c>
      <c r="J54" s="22">
        <v>75.03</v>
      </c>
      <c r="K54" s="28" t="str">
        <f t="shared" si="16"/>
        <v/>
      </c>
      <c r="L54" s="22">
        <v>9620</v>
      </c>
      <c r="M54" s="29">
        <f t="shared" ref="M54:M62" si="17">H54/L54</f>
        <v>7.7993762993762992E-3</v>
      </c>
      <c r="N54" s="19"/>
    </row>
    <row r="55" spans="1:14" s="43" customFormat="1" ht="9" x14ac:dyDescent="0.15">
      <c r="A55" s="18" t="s">
        <v>4</v>
      </c>
      <c r="B55" s="22">
        <v>113.85</v>
      </c>
      <c r="C55" s="22" t="s">
        <v>99</v>
      </c>
      <c r="D55" s="22">
        <v>1872.37</v>
      </c>
      <c r="E55" s="23">
        <v>1986.22</v>
      </c>
      <c r="G55" s="18" t="s">
        <v>4</v>
      </c>
      <c r="H55" s="22">
        <v>1986.22</v>
      </c>
      <c r="I55" s="22" t="s">
        <v>99</v>
      </c>
      <c r="J55" s="22">
        <v>1986.22</v>
      </c>
      <c r="K55" s="28" t="str">
        <f t="shared" si="16"/>
        <v/>
      </c>
      <c r="L55" s="22">
        <v>247338000</v>
      </c>
      <c r="M55" s="29"/>
      <c r="N55" s="19"/>
    </row>
    <row r="56" spans="1:14" s="43" customFormat="1" ht="9" x14ac:dyDescent="0.15">
      <c r="A56" s="18" t="s">
        <v>52</v>
      </c>
      <c r="B56" s="22" t="s">
        <v>99</v>
      </c>
      <c r="C56" s="22" t="s">
        <v>99</v>
      </c>
      <c r="D56" s="22" t="s">
        <v>99</v>
      </c>
      <c r="E56" s="23" t="s">
        <v>99</v>
      </c>
      <c r="G56" s="18" t="s">
        <v>52</v>
      </c>
      <c r="H56" s="22" t="s">
        <v>99</v>
      </c>
      <c r="I56" s="22" t="s">
        <v>99</v>
      </c>
      <c r="J56" s="22" t="s">
        <v>99</v>
      </c>
      <c r="K56" s="28" t="str">
        <f t="shared" si="16"/>
        <v/>
      </c>
      <c r="L56" s="22">
        <v>59787000</v>
      </c>
      <c r="M56" s="29"/>
      <c r="N56" s="19"/>
    </row>
    <row r="57" spans="1:14" s="43" customFormat="1" ht="9" x14ac:dyDescent="0.15">
      <c r="A57" s="18" t="s">
        <v>5</v>
      </c>
      <c r="B57" s="22" t="s">
        <v>99</v>
      </c>
      <c r="C57" s="22" t="s">
        <v>99</v>
      </c>
      <c r="D57" s="22" t="s">
        <v>99</v>
      </c>
      <c r="E57" s="23" t="s">
        <v>99</v>
      </c>
      <c r="G57" s="18" t="s">
        <v>5</v>
      </c>
      <c r="H57" s="22" t="s">
        <v>99</v>
      </c>
      <c r="I57" s="22" t="s">
        <v>99</v>
      </c>
      <c r="J57" s="22" t="s">
        <v>99</v>
      </c>
      <c r="K57" s="28" t="str">
        <f t="shared" si="16"/>
        <v/>
      </c>
      <c r="L57" s="22">
        <v>606060</v>
      </c>
      <c r="M57" s="29"/>
      <c r="N57" s="19"/>
    </row>
    <row r="58" spans="1:14" s="43" customFormat="1" ht="9" x14ac:dyDescent="0.15">
      <c r="A58" s="18" t="s">
        <v>42</v>
      </c>
      <c r="B58" s="22">
        <v>104722.8</v>
      </c>
      <c r="C58" s="22" t="s">
        <v>99</v>
      </c>
      <c r="D58" s="22" t="s">
        <v>99</v>
      </c>
      <c r="E58" s="23">
        <v>104722.8</v>
      </c>
      <c r="G58" s="18" t="s">
        <v>42</v>
      </c>
      <c r="H58" s="22">
        <v>104722.8</v>
      </c>
      <c r="I58" s="22">
        <v>1042.99</v>
      </c>
      <c r="J58" s="22">
        <v>103679.81</v>
      </c>
      <c r="K58" s="28">
        <f t="shared" si="16"/>
        <v>99.406331796086249</v>
      </c>
      <c r="L58" s="22">
        <v>11466000</v>
      </c>
      <c r="M58" s="29">
        <f t="shared" si="17"/>
        <v>9.1333333333333336E-3</v>
      </c>
      <c r="N58" s="19"/>
    </row>
    <row r="59" spans="1:14" s="43" customFormat="1" ht="9" x14ac:dyDescent="0.15">
      <c r="A59" s="18" t="s">
        <v>70</v>
      </c>
      <c r="B59" s="22"/>
      <c r="C59" s="22"/>
      <c r="D59" s="22"/>
      <c r="E59" s="23"/>
      <c r="G59" s="18" t="s">
        <v>70</v>
      </c>
      <c r="H59" s="22"/>
      <c r="I59" s="22"/>
      <c r="J59" s="22"/>
      <c r="K59" s="28"/>
      <c r="L59" s="22"/>
      <c r="M59" s="29"/>
      <c r="N59" s="19"/>
    </row>
    <row r="60" spans="1:14" s="43" customFormat="1" ht="9" x14ac:dyDescent="0.15">
      <c r="A60" s="18" t="s">
        <v>71</v>
      </c>
      <c r="B60" s="22">
        <v>3319.31</v>
      </c>
      <c r="C60" s="22" t="s">
        <v>99</v>
      </c>
      <c r="D60" s="22">
        <v>264</v>
      </c>
      <c r="E60" s="23">
        <v>3583.31</v>
      </c>
      <c r="G60" s="18" t="s">
        <v>71</v>
      </c>
      <c r="H60" s="22">
        <v>3583.31</v>
      </c>
      <c r="I60" s="22">
        <v>17260.419999999998</v>
      </c>
      <c r="J60" s="22">
        <v>-13677.11</v>
      </c>
      <c r="K60" s="28">
        <f t="shared" si="16"/>
        <v>-0.79239728813087984</v>
      </c>
      <c r="L60" s="22">
        <v>9600000</v>
      </c>
      <c r="M60" s="29"/>
      <c r="N60" s="19"/>
    </row>
    <row r="61" spans="1:14" s="43" customFormat="1" ht="9" x14ac:dyDescent="0.15">
      <c r="A61" s="18" t="s">
        <v>72</v>
      </c>
      <c r="B61" s="22">
        <v>6241.81</v>
      </c>
      <c r="C61" s="22" t="s">
        <v>99</v>
      </c>
      <c r="D61" s="22" t="s">
        <v>99</v>
      </c>
      <c r="E61" s="23">
        <v>6241.81</v>
      </c>
      <c r="G61" s="18" t="s">
        <v>72</v>
      </c>
      <c r="H61" s="22">
        <v>6241.81</v>
      </c>
      <c r="I61" s="22" t="s">
        <v>99</v>
      </c>
      <c r="J61" s="22">
        <v>6241.81</v>
      </c>
      <c r="K61" s="28" t="str">
        <f t="shared" si="16"/>
        <v/>
      </c>
      <c r="L61" s="22">
        <v>1700000</v>
      </c>
      <c r="M61" s="29">
        <f t="shared" si="17"/>
        <v>3.671652941176471E-3</v>
      </c>
      <c r="N61" s="19"/>
    </row>
    <row r="62" spans="1:14" s="43" customFormat="1" ht="9" x14ac:dyDescent="0.15">
      <c r="A62" s="18" t="s">
        <v>73</v>
      </c>
      <c r="B62" s="22">
        <v>232.87</v>
      </c>
      <c r="C62" s="22" t="s">
        <v>99</v>
      </c>
      <c r="D62" s="22">
        <v>10433.25</v>
      </c>
      <c r="E62" s="23">
        <v>10666.12</v>
      </c>
      <c r="G62" s="18" t="s">
        <v>73</v>
      </c>
      <c r="H62" s="22">
        <v>10666.12</v>
      </c>
      <c r="I62" s="22">
        <v>7246.98</v>
      </c>
      <c r="J62" s="22">
        <v>3419.14</v>
      </c>
      <c r="K62" s="28">
        <f t="shared" si="16"/>
        <v>0.47180204719759145</v>
      </c>
      <c r="L62" s="22">
        <v>350000</v>
      </c>
      <c r="M62" s="29">
        <f t="shared" si="17"/>
        <v>3.0474628571428575E-2</v>
      </c>
      <c r="N62" s="19"/>
    </row>
    <row r="63" spans="1:14" s="43" customFormat="1" ht="9" x14ac:dyDescent="0.15">
      <c r="A63" s="18" t="s">
        <v>53</v>
      </c>
      <c r="B63" s="22" t="s">
        <v>99</v>
      </c>
      <c r="C63" s="22" t="s">
        <v>99</v>
      </c>
      <c r="D63" s="22" t="s">
        <v>99</v>
      </c>
      <c r="E63" s="23" t="s">
        <v>99</v>
      </c>
      <c r="G63" s="18" t="s">
        <v>53</v>
      </c>
      <c r="H63" s="22" t="s">
        <v>99</v>
      </c>
      <c r="I63" s="22">
        <v>-135342.91</v>
      </c>
      <c r="J63" s="22">
        <v>135342.91</v>
      </c>
      <c r="K63" s="28" t="str">
        <f t="shared" ref="K63" si="18">IF(ISERROR((H63-I63)/ABS(I63)),"",(H63-I63)/ABS(I63))</f>
        <v/>
      </c>
      <c r="L63" s="22">
        <v>-819000</v>
      </c>
      <c r="M63" s="29"/>
      <c r="N63" s="19"/>
    </row>
    <row r="64" spans="1:14" s="43" customFormat="1" ht="5.0999999999999996" customHeight="1" x14ac:dyDescent="0.15">
      <c r="A64" s="21"/>
      <c r="B64" s="26"/>
      <c r="C64" s="26"/>
      <c r="D64" s="26"/>
      <c r="E64" s="27"/>
      <c r="G64" s="21"/>
      <c r="H64" s="26"/>
      <c r="I64" s="26"/>
      <c r="J64" s="26"/>
      <c r="K64" s="32"/>
      <c r="L64" s="26"/>
      <c r="M64" s="33"/>
      <c r="N64" s="19"/>
    </row>
    <row r="65" spans="1:14" s="43" customFormat="1" ht="3" customHeight="1" x14ac:dyDescent="0.15">
      <c r="A65" s="18"/>
      <c r="B65" s="22"/>
      <c r="C65" s="22"/>
      <c r="D65" s="22"/>
      <c r="E65" s="23"/>
      <c r="G65" s="18"/>
      <c r="H65" s="22"/>
      <c r="I65" s="22"/>
      <c r="J65" s="22"/>
      <c r="K65" s="28"/>
      <c r="L65" s="22"/>
      <c r="M65" s="29"/>
      <c r="N65" s="19"/>
    </row>
    <row r="66" spans="1:14" s="44" customFormat="1" ht="9" x14ac:dyDescent="0.15">
      <c r="A66" s="20" t="s">
        <v>9</v>
      </c>
      <c r="B66" s="24">
        <v>3046728.71</v>
      </c>
      <c r="C66" s="24">
        <v>8467904.9299999997</v>
      </c>
      <c r="D66" s="24">
        <v>3187249.86</v>
      </c>
      <c r="E66" s="25">
        <v>-2233926.36</v>
      </c>
      <c r="G66" s="20" t="s">
        <v>9</v>
      </c>
      <c r="H66" s="24">
        <v>-2233926.36</v>
      </c>
      <c r="I66" s="24">
        <v>-3759976.03</v>
      </c>
      <c r="J66" s="24">
        <v>1526049.67</v>
      </c>
      <c r="K66" s="30">
        <f t="shared" ref="K66" si="19">IF(ISERROR((H66-I66)/ABS(I66)),"",(H66-I66)/ABS(I66))</f>
        <v>0.40586686133741123</v>
      </c>
      <c r="L66" s="24">
        <v>1056808940</v>
      </c>
      <c r="M66" s="31">
        <f t="shared" ref="M66" si="20">H66/L66</f>
        <v>-2.1138412776863904E-3</v>
      </c>
      <c r="N66" s="58"/>
    </row>
    <row r="67" spans="1:14" s="43" customFormat="1" ht="3" customHeight="1" x14ac:dyDescent="0.15">
      <c r="A67" s="21"/>
      <c r="B67" s="26"/>
      <c r="C67" s="26"/>
      <c r="D67" s="26"/>
      <c r="E67" s="27"/>
      <c r="G67" s="53"/>
      <c r="H67" s="26"/>
      <c r="I67" s="26"/>
      <c r="J67" s="26"/>
      <c r="K67" s="32"/>
      <c r="L67" s="26"/>
      <c r="M67" s="33"/>
      <c r="N67" s="19"/>
    </row>
    <row r="68" spans="1:14" s="43" customFormat="1" ht="5.0999999999999996" customHeight="1" x14ac:dyDescent="0.15">
      <c r="A68" s="18"/>
      <c r="B68" s="22"/>
      <c r="C68" s="22"/>
      <c r="D68" s="22"/>
      <c r="E68" s="23"/>
      <c r="G68" s="21"/>
      <c r="H68" s="22"/>
      <c r="I68" s="22"/>
      <c r="J68" s="22"/>
      <c r="K68" s="28"/>
      <c r="L68" s="22"/>
      <c r="M68" s="29"/>
      <c r="N68" s="19"/>
    </row>
    <row r="69" spans="1:14" s="43" customFormat="1" ht="9" x14ac:dyDescent="0.15">
      <c r="A69" s="18" t="s">
        <v>6</v>
      </c>
      <c r="B69" s="22" t="s">
        <v>99</v>
      </c>
      <c r="C69" s="22" t="s">
        <v>99</v>
      </c>
      <c r="D69" s="22" t="s">
        <v>99</v>
      </c>
      <c r="E69" s="23" t="s">
        <v>99</v>
      </c>
      <c r="G69" s="18" t="s">
        <v>6</v>
      </c>
      <c r="H69" s="22" t="s">
        <v>99</v>
      </c>
      <c r="I69" s="22" t="s">
        <v>99</v>
      </c>
      <c r="J69" s="22" t="s">
        <v>99</v>
      </c>
      <c r="K69" s="28" t="str">
        <f t="shared" ref="K69" si="21">IF(ISERROR((H69-I69)/ABS(I69)),"",(H69-I69)/ABS(I69))</f>
        <v/>
      </c>
      <c r="L69" s="22">
        <v>700000</v>
      </c>
      <c r="M69" s="29"/>
      <c r="N69" s="19"/>
    </row>
    <row r="70" spans="1:14" s="43" customFormat="1" ht="9" x14ac:dyDescent="0.15">
      <c r="A70" s="18" t="s">
        <v>74</v>
      </c>
      <c r="B70" s="22">
        <v>1744.45</v>
      </c>
      <c r="C70" s="22" t="s">
        <v>99</v>
      </c>
      <c r="D70" s="22">
        <v>13200</v>
      </c>
      <c r="E70" s="23">
        <v>14944.45</v>
      </c>
      <c r="G70" s="18" t="s">
        <v>74</v>
      </c>
      <c r="H70" s="22">
        <v>14944.45</v>
      </c>
      <c r="I70" s="22">
        <v>45377.62</v>
      </c>
      <c r="J70" s="22">
        <v>-30433.17</v>
      </c>
      <c r="K70" s="28">
        <f t="shared" ref="K70:K71" si="22">IF(ISERROR((H70-I70)/ABS(I70)),"",(H70-I70)/ABS(I70))</f>
        <v>-0.67066474618986183</v>
      </c>
      <c r="L70" s="22">
        <v>5300000</v>
      </c>
      <c r="M70" s="29">
        <f t="shared" ref="M70" si="23">H70/L70</f>
        <v>2.8197075471698115E-3</v>
      </c>
      <c r="N70" s="19"/>
    </row>
    <row r="71" spans="1:14" s="43" customFormat="1" ht="9" x14ac:dyDescent="0.15">
      <c r="A71" s="18" t="s">
        <v>54</v>
      </c>
      <c r="B71" s="22" t="s">
        <v>99</v>
      </c>
      <c r="C71" s="22" t="s">
        <v>99</v>
      </c>
      <c r="D71" s="22" t="s">
        <v>99</v>
      </c>
      <c r="E71" s="23" t="s">
        <v>99</v>
      </c>
      <c r="G71" s="18" t="s">
        <v>54</v>
      </c>
      <c r="H71" s="22" t="s">
        <v>99</v>
      </c>
      <c r="I71" s="22" t="s">
        <v>99</v>
      </c>
      <c r="J71" s="22" t="s">
        <v>99</v>
      </c>
      <c r="K71" s="28" t="str">
        <f t="shared" si="22"/>
        <v/>
      </c>
      <c r="L71" s="22">
        <v>600000</v>
      </c>
      <c r="M71" s="29"/>
      <c r="N71" s="19"/>
    </row>
    <row r="72" spans="1:14" s="43" customFormat="1" ht="5.0999999999999996" customHeight="1" x14ac:dyDescent="0.15">
      <c r="A72" s="21"/>
      <c r="B72" s="26"/>
      <c r="C72" s="26"/>
      <c r="D72" s="26"/>
      <c r="E72" s="27"/>
      <c r="G72" s="21"/>
      <c r="H72" s="26"/>
      <c r="I72" s="26"/>
      <c r="J72" s="26"/>
      <c r="K72" s="32"/>
      <c r="L72" s="26"/>
      <c r="M72" s="33"/>
      <c r="N72" s="19"/>
    </row>
    <row r="73" spans="1:14" s="43" customFormat="1" ht="3" customHeight="1" x14ac:dyDescent="0.15">
      <c r="A73" s="18"/>
      <c r="B73" s="22"/>
      <c r="C73" s="22"/>
      <c r="D73" s="22"/>
      <c r="E73" s="23"/>
      <c r="G73" s="18"/>
      <c r="H73" s="22"/>
      <c r="I73" s="22"/>
      <c r="J73" s="22"/>
      <c r="K73" s="28"/>
      <c r="L73" s="22"/>
      <c r="M73" s="29"/>
      <c r="N73" s="19"/>
    </row>
    <row r="74" spans="1:14" s="44" customFormat="1" ht="9" x14ac:dyDescent="0.15">
      <c r="A74" s="20" t="s">
        <v>75</v>
      </c>
      <c r="B74" s="24">
        <v>1744.45</v>
      </c>
      <c r="C74" s="24" t="s">
        <v>99</v>
      </c>
      <c r="D74" s="24">
        <v>13200</v>
      </c>
      <c r="E74" s="25">
        <v>14944.45</v>
      </c>
      <c r="G74" s="20" t="s">
        <v>75</v>
      </c>
      <c r="H74" s="24">
        <v>14944.45</v>
      </c>
      <c r="I74" s="24">
        <v>45377.62</v>
      </c>
      <c r="J74" s="24">
        <v>-30433.17</v>
      </c>
      <c r="K74" s="30">
        <f t="shared" ref="K74" si="24">IF(ISERROR((H74-I74)/ABS(I74)),"",(H74-I74)/ABS(I74))</f>
        <v>-0.67066474618986183</v>
      </c>
      <c r="L74" s="24">
        <v>6600000</v>
      </c>
      <c r="M74" s="31">
        <f t="shared" ref="M74" si="25">H74/L74</f>
        <v>2.2643106060606061E-3</v>
      </c>
      <c r="N74" s="58"/>
    </row>
    <row r="75" spans="1:14" s="43" customFormat="1" ht="3" customHeight="1" x14ac:dyDescent="0.15">
      <c r="A75" s="21"/>
      <c r="B75" s="26"/>
      <c r="C75" s="26"/>
      <c r="D75" s="26"/>
      <c r="E75" s="27"/>
      <c r="G75" s="21"/>
      <c r="H75" s="26"/>
      <c r="I75" s="26"/>
      <c r="J75" s="26"/>
      <c r="K75" s="32"/>
      <c r="L75" s="26"/>
      <c r="M75" s="33"/>
      <c r="N75" s="19"/>
    </row>
    <row r="76" spans="1:14" s="43" customFormat="1" ht="5.0999999999999996" customHeight="1" x14ac:dyDescent="0.15">
      <c r="A76" s="18"/>
      <c r="B76" s="22"/>
      <c r="C76" s="22"/>
      <c r="D76" s="22"/>
      <c r="E76" s="23"/>
      <c r="G76" s="18"/>
      <c r="H76" s="22"/>
      <c r="I76" s="22"/>
      <c r="J76" s="22"/>
      <c r="K76" s="28"/>
      <c r="L76" s="22"/>
      <c r="M76" s="29"/>
      <c r="N76" s="19"/>
    </row>
    <row r="77" spans="1:14" s="43" customFormat="1" ht="9" x14ac:dyDescent="0.15">
      <c r="A77" s="18" t="s">
        <v>7</v>
      </c>
      <c r="B77" s="22" t="s">
        <v>99</v>
      </c>
      <c r="C77" s="22" t="s">
        <v>99</v>
      </c>
      <c r="D77" s="22" t="s">
        <v>99</v>
      </c>
      <c r="E77" s="23" t="s">
        <v>99</v>
      </c>
      <c r="G77" s="18" t="s">
        <v>7</v>
      </c>
      <c r="H77" s="22" t="s">
        <v>99</v>
      </c>
      <c r="I77" s="22" t="s">
        <v>99</v>
      </c>
      <c r="J77" s="22" t="s">
        <v>99</v>
      </c>
      <c r="K77" s="28" t="str">
        <f t="shared" ref="K77:K79" si="26">IF(ISERROR((H77-I77)/ABS(I77)),"",(H77-I77)/ABS(I77))</f>
        <v/>
      </c>
      <c r="L77" s="22">
        <v>2250000</v>
      </c>
      <c r="M77" s="29"/>
      <c r="N77" s="19"/>
    </row>
    <row r="78" spans="1:14" s="43" customFormat="1" ht="9" x14ac:dyDescent="0.15">
      <c r="A78" s="18" t="s">
        <v>55</v>
      </c>
      <c r="B78" s="22">
        <v>58410.1</v>
      </c>
      <c r="C78" s="22" t="s">
        <v>99</v>
      </c>
      <c r="D78" s="22">
        <v>543.61</v>
      </c>
      <c r="E78" s="23">
        <v>58953.71</v>
      </c>
      <c r="G78" s="18" t="s">
        <v>55</v>
      </c>
      <c r="H78" s="22">
        <v>58953.71</v>
      </c>
      <c r="I78" s="22">
        <v>75203.490000000005</v>
      </c>
      <c r="J78" s="22">
        <v>-16249.78</v>
      </c>
      <c r="K78" s="28">
        <f t="shared" si="26"/>
        <v>-0.21607747193647536</v>
      </c>
      <c r="L78" s="22">
        <v>2075000</v>
      </c>
      <c r="M78" s="29">
        <f t="shared" ref="M78:M79" si="27">H78/L78</f>
        <v>2.8411426506024098E-2</v>
      </c>
      <c r="N78" s="19"/>
    </row>
    <row r="79" spans="1:14" s="43" customFormat="1" ht="9" x14ac:dyDescent="0.15">
      <c r="A79" s="18" t="s">
        <v>56</v>
      </c>
      <c r="B79" s="22">
        <v>4777.68</v>
      </c>
      <c r="C79" s="22" t="s">
        <v>99</v>
      </c>
      <c r="D79" s="22">
        <v>11958.04</v>
      </c>
      <c r="E79" s="23">
        <v>16735.72</v>
      </c>
      <c r="G79" s="18" t="s">
        <v>56</v>
      </c>
      <c r="H79" s="22">
        <v>16735.72</v>
      </c>
      <c r="I79" s="22">
        <v>3950.31</v>
      </c>
      <c r="J79" s="22">
        <v>12785.41</v>
      </c>
      <c r="K79" s="28">
        <f t="shared" si="26"/>
        <v>3.2365586498274825</v>
      </c>
      <c r="L79" s="22">
        <v>1350000</v>
      </c>
      <c r="M79" s="29">
        <f t="shared" si="27"/>
        <v>1.2396829629629631E-2</v>
      </c>
      <c r="N79" s="19"/>
    </row>
    <row r="80" spans="1:14" s="43" customFormat="1" ht="5.0999999999999996" customHeight="1" x14ac:dyDescent="0.15">
      <c r="A80" s="21"/>
      <c r="B80" s="26"/>
      <c r="C80" s="26"/>
      <c r="D80" s="26"/>
      <c r="E80" s="27"/>
      <c r="G80" s="21"/>
      <c r="H80" s="26"/>
      <c r="I80" s="26"/>
      <c r="J80" s="26"/>
      <c r="K80" s="32"/>
      <c r="L80" s="26"/>
      <c r="M80" s="33"/>
      <c r="N80" s="19"/>
    </row>
    <row r="81" spans="1:14" s="43" customFormat="1" ht="3" customHeight="1" x14ac:dyDescent="0.15">
      <c r="A81" s="18"/>
      <c r="B81" s="22"/>
      <c r="C81" s="22"/>
      <c r="D81" s="22"/>
      <c r="E81" s="23"/>
      <c r="G81" s="18"/>
      <c r="H81" s="22"/>
      <c r="I81" s="22"/>
      <c r="J81" s="22"/>
      <c r="K81" s="28"/>
      <c r="L81" s="22"/>
      <c r="M81" s="29"/>
      <c r="N81" s="19"/>
    </row>
    <row r="82" spans="1:14" s="44" customFormat="1" ht="9" x14ac:dyDescent="0.15">
      <c r="A82" s="20" t="s">
        <v>76</v>
      </c>
      <c r="B82" s="24">
        <v>64932.23</v>
      </c>
      <c r="C82" s="24" t="s">
        <v>99</v>
      </c>
      <c r="D82" s="24">
        <v>25701.65</v>
      </c>
      <c r="E82" s="25">
        <v>90633.88</v>
      </c>
      <c r="G82" s="20" t="s">
        <v>76</v>
      </c>
      <c r="H82" s="24">
        <v>90633.88</v>
      </c>
      <c r="I82" s="24">
        <v>124531.42</v>
      </c>
      <c r="J82" s="24">
        <v>-33897.54</v>
      </c>
      <c r="K82" s="30">
        <f t="shared" ref="K82" si="28">IF(ISERROR((H82-I82)/ABS(I82)),"",(H82-I82)/ABS(I82))</f>
        <v>-0.27220070244119915</v>
      </c>
      <c r="L82" s="24">
        <v>12275000</v>
      </c>
      <c r="M82" s="31">
        <f t="shared" ref="M82" si="29">H82/L82</f>
        <v>7.3836154786150717E-3</v>
      </c>
      <c r="N82" s="58"/>
    </row>
    <row r="83" spans="1:14" s="43" customFormat="1" ht="3" customHeight="1" x14ac:dyDescent="0.15">
      <c r="A83" s="21"/>
      <c r="B83" s="26"/>
      <c r="C83" s="26"/>
      <c r="D83" s="26"/>
      <c r="E83" s="27"/>
      <c r="G83" s="21"/>
      <c r="H83" s="26"/>
      <c r="I83" s="26"/>
      <c r="J83" s="26"/>
      <c r="K83" s="32" t="str">
        <f>IF(ISERROR((H83-I83)/ABS(I83)),"",(H83-I83)/ABS(I83))</f>
        <v/>
      </c>
      <c r="L83" s="26"/>
      <c r="M83" s="33"/>
      <c r="N83" s="19"/>
    </row>
    <row r="84" spans="1:14" s="43" customFormat="1" ht="9.9499999999999993" customHeight="1" x14ac:dyDescent="0.15">
      <c r="A84" s="21"/>
      <c r="B84" s="26"/>
      <c r="C84" s="26"/>
      <c r="D84" s="26"/>
      <c r="E84" s="27"/>
      <c r="G84" s="21"/>
      <c r="H84" s="26"/>
      <c r="I84" s="26"/>
      <c r="J84" s="26"/>
      <c r="K84" s="32" t="str">
        <f>IF(ISERROR((H84-I84)/ABS(I84)),"",(H84-I84)/ABS(I84))</f>
        <v/>
      </c>
      <c r="L84" s="26"/>
      <c r="M84" s="33"/>
      <c r="N84" s="19"/>
    </row>
    <row r="85" spans="1:14" s="43" customFormat="1" ht="3" customHeight="1" x14ac:dyDescent="0.15">
      <c r="A85" s="18"/>
      <c r="B85" s="22"/>
      <c r="C85" s="22"/>
      <c r="D85" s="22"/>
      <c r="E85" s="23"/>
      <c r="G85" s="18"/>
      <c r="H85" s="22"/>
      <c r="I85" s="22"/>
      <c r="J85" s="22"/>
      <c r="K85" s="28" t="str">
        <f>IF(ISERROR((H85-I85)/ABS(I85)),"",(H85-I85)/ABS(I85))</f>
        <v/>
      </c>
      <c r="L85" s="22"/>
      <c r="M85" s="29"/>
      <c r="N85" s="19"/>
    </row>
    <row r="86" spans="1:14" s="44" customFormat="1" ht="9" x14ac:dyDescent="0.15">
      <c r="A86" s="20" t="s">
        <v>77</v>
      </c>
      <c r="B86" s="24">
        <v>7259688.2699999996</v>
      </c>
      <c r="C86" s="24">
        <v>8471906.0700000003</v>
      </c>
      <c r="D86" s="24">
        <v>4935556.45</v>
      </c>
      <c r="E86" s="25">
        <v>3723338.65</v>
      </c>
      <c r="G86" s="20" t="s">
        <v>77</v>
      </c>
      <c r="H86" s="24">
        <v>3723338.65</v>
      </c>
      <c r="I86" s="24">
        <v>-8897034.2300000004</v>
      </c>
      <c r="J86" s="24">
        <v>12620372.880000001</v>
      </c>
      <c r="K86" s="30">
        <f t="shared" ref="K86" si="30">IF(ISERROR((H86-I86)/ABS(I86)),"",(H86-I86)/ABS(I86))</f>
        <v>1.4184921125115195</v>
      </c>
      <c r="L86" s="24">
        <v>2180774600</v>
      </c>
      <c r="M86" s="31">
        <f t="shared" ref="M86" si="31">H86/L86</f>
        <v>1.7073468528109232E-3</v>
      </c>
      <c r="N86" s="58"/>
    </row>
    <row r="87" spans="1:14" s="43" customFormat="1" ht="3" customHeight="1" x14ac:dyDescent="0.15">
      <c r="A87" s="21"/>
      <c r="B87" s="26"/>
      <c r="C87" s="26"/>
      <c r="D87" s="26"/>
      <c r="E87" s="27"/>
      <c r="G87" s="21"/>
      <c r="H87" s="26"/>
      <c r="I87" s="26"/>
      <c r="J87" s="26"/>
      <c r="K87" s="32"/>
      <c r="L87" s="26"/>
      <c r="M87" s="33"/>
      <c r="N87" s="19"/>
    </row>
    <row r="88" spans="1:14" s="43" customFormat="1" ht="5.0999999999999996" customHeight="1" x14ac:dyDescent="0.15">
      <c r="A88" s="18"/>
      <c r="B88" s="22"/>
      <c r="C88" s="22"/>
      <c r="D88" s="22"/>
      <c r="E88" s="23"/>
      <c r="G88" s="18"/>
      <c r="H88" s="22"/>
      <c r="I88" s="22"/>
      <c r="J88" s="22"/>
      <c r="K88" s="28"/>
      <c r="L88" s="22"/>
      <c r="M88" s="29"/>
      <c r="N88" s="19"/>
    </row>
    <row r="89" spans="1:14" s="43" customFormat="1" ht="9" customHeight="1" x14ac:dyDescent="0.15">
      <c r="A89" s="18" t="s">
        <v>57</v>
      </c>
      <c r="B89" s="22"/>
      <c r="C89" s="22"/>
      <c r="D89" s="22"/>
      <c r="E89" s="23"/>
      <c r="G89" s="18" t="s">
        <v>57</v>
      </c>
      <c r="H89" s="22"/>
      <c r="I89" s="22"/>
      <c r="J89" s="22"/>
      <c r="K89" s="28"/>
      <c r="L89" s="22"/>
      <c r="M89" s="29"/>
      <c r="N89" s="19"/>
    </row>
    <row r="90" spans="1:14" s="43" customFormat="1" ht="9" x14ac:dyDescent="0.15">
      <c r="A90" s="18" t="s">
        <v>59</v>
      </c>
      <c r="B90" s="22" t="s">
        <v>99</v>
      </c>
      <c r="C90" s="22" t="s">
        <v>99</v>
      </c>
      <c r="D90" s="22" t="s">
        <v>99</v>
      </c>
      <c r="E90" s="23" t="s">
        <v>99</v>
      </c>
      <c r="G90" s="18" t="s">
        <v>59</v>
      </c>
      <c r="H90" s="22" t="s">
        <v>99</v>
      </c>
      <c r="I90" s="22" t="s">
        <v>99</v>
      </c>
      <c r="J90" s="22" t="s">
        <v>99</v>
      </c>
      <c r="K90" s="28" t="str">
        <f t="shared" ref="K90:K91" si="32">IF(ISERROR((H90-I90)/ABS(I90)),"",(H90-I90)/ABS(I90))</f>
        <v/>
      </c>
      <c r="L90" s="22">
        <v>181326600</v>
      </c>
      <c r="M90" s="29"/>
      <c r="N90" s="19"/>
    </row>
    <row r="91" spans="1:14" s="43" customFormat="1" ht="9" x14ac:dyDescent="0.15">
      <c r="A91" s="18" t="s">
        <v>58</v>
      </c>
      <c r="B91" s="22" t="s">
        <v>99</v>
      </c>
      <c r="C91" s="22" t="s">
        <v>99</v>
      </c>
      <c r="D91" s="22" t="s">
        <v>99</v>
      </c>
      <c r="E91" s="23" t="s">
        <v>99</v>
      </c>
      <c r="G91" s="18" t="s">
        <v>58</v>
      </c>
      <c r="H91" s="22" t="s">
        <v>99</v>
      </c>
      <c r="I91" s="22" t="s">
        <v>99</v>
      </c>
      <c r="J91" s="22" t="s">
        <v>99</v>
      </c>
      <c r="K91" s="28" t="str">
        <f t="shared" si="32"/>
        <v/>
      </c>
      <c r="L91" s="22">
        <v>112203000</v>
      </c>
      <c r="M91" s="29"/>
      <c r="N91" s="19"/>
    </row>
    <row r="92" spans="1:14" s="43" customFormat="1" ht="5.0999999999999996" customHeight="1" x14ac:dyDescent="0.15">
      <c r="A92" s="21"/>
      <c r="B92" s="26"/>
      <c r="C92" s="26"/>
      <c r="D92" s="26"/>
      <c r="E92" s="27"/>
      <c r="G92" s="21"/>
      <c r="H92" s="26"/>
      <c r="I92" s="26"/>
      <c r="J92" s="26"/>
      <c r="K92" s="32"/>
      <c r="L92" s="26"/>
      <c r="M92" s="33"/>
      <c r="N92" s="19"/>
    </row>
    <row r="93" spans="1:14" s="43" customFormat="1" ht="3" customHeight="1" x14ac:dyDescent="0.15">
      <c r="A93" s="21"/>
      <c r="B93" s="22"/>
      <c r="C93" s="22"/>
      <c r="D93" s="22"/>
      <c r="E93" s="23"/>
      <c r="G93" s="18"/>
      <c r="H93" s="22"/>
      <c r="I93" s="22"/>
      <c r="J93" s="22"/>
      <c r="K93" s="28"/>
      <c r="L93" s="22"/>
      <c r="M93" s="29"/>
      <c r="N93" s="19"/>
    </row>
    <row r="94" spans="1:14" s="44" customFormat="1" ht="9" x14ac:dyDescent="0.15">
      <c r="A94" s="20" t="s">
        <v>43</v>
      </c>
      <c r="B94" s="24" t="s">
        <v>99</v>
      </c>
      <c r="C94" s="24" t="s">
        <v>99</v>
      </c>
      <c r="D94" s="24" t="s">
        <v>99</v>
      </c>
      <c r="E94" s="25" t="s">
        <v>99</v>
      </c>
      <c r="G94" s="20" t="s">
        <v>43</v>
      </c>
      <c r="H94" s="67" t="s">
        <v>99</v>
      </c>
      <c r="I94" s="24" t="s">
        <v>99</v>
      </c>
      <c r="J94" s="24" t="s">
        <v>99</v>
      </c>
      <c r="K94" s="30" t="str">
        <f t="shared" ref="K94" si="33">IF(ISERROR((H94-I94)/ABS(I94)),"",(H94-I94)/ABS(I94))</f>
        <v/>
      </c>
      <c r="L94" s="24">
        <v>293529600</v>
      </c>
      <c r="M94" s="31"/>
      <c r="N94" s="58"/>
    </row>
    <row r="95" spans="1:14" s="43" customFormat="1" ht="3" customHeight="1" x14ac:dyDescent="0.15">
      <c r="A95" s="21"/>
      <c r="B95" s="26"/>
      <c r="C95" s="26"/>
      <c r="D95" s="26"/>
      <c r="E95" s="27"/>
      <c r="G95" s="21"/>
      <c r="H95" s="26"/>
      <c r="I95" s="26"/>
      <c r="J95" s="26"/>
      <c r="K95" s="32"/>
      <c r="L95" s="26"/>
      <c r="M95" s="33"/>
      <c r="N95" s="19"/>
    </row>
    <row r="96" spans="1:14" s="43" customFormat="1" ht="5.0999999999999996" customHeight="1" x14ac:dyDescent="0.15">
      <c r="A96" s="18"/>
      <c r="B96" s="22"/>
      <c r="C96" s="22"/>
      <c r="D96" s="22"/>
      <c r="E96" s="23"/>
      <c r="G96" s="18"/>
      <c r="H96" s="22"/>
      <c r="I96" s="22"/>
      <c r="J96" s="22"/>
      <c r="K96" s="28"/>
      <c r="L96" s="22"/>
      <c r="M96" s="29"/>
      <c r="N96" s="19"/>
    </row>
    <row r="97" spans="1:14" s="43" customFormat="1" ht="9" customHeight="1" x14ac:dyDescent="0.15">
      <c r="A97" s="18" t="s">
        <v>36</v>
      </c>
      <c r="B97" s="22"/>
      <c r="C97" s="22"/>
      <c r="D97" s="22"/>
      <c r="E97" s="23"/>
      <c r="G97" s="18" t="s">
        <v>36</v>
      </c>
      <c r="H97" s="22"/>
      <c r="I97" s="22"/>
      <c r="J97" s="22"/>
      <c r="K97" s="28"/>
      <c r="L97" s="22"/>
      <c r="M97" s="29"/>
      <c r="N97" s="19"/>
    </row>
    <row r="98" spans="1:14" s="43" customFormat="1" ht="9" customHeight="1" x14ac:dyDescent="0.15">
      <c r="A98" s="18" t="s">
        <v>78</v>
      </c>
      <c r="B98" s="22"/>
      <c r="C98" s="22"/>
      <c r="D98" s="22"/>
      <c r="E98" s="23"/>
      <c r="G98" s="18" t="s">
        <v>78</v>
      </c>
      <c r="H98" s="22"/>
      <c r="I98" s="22"/>
      <c r="J98" s="22"/>
      <c r="K98" s="28"/>
      <c r="L98" s="22"/>
      <c r="M98" s="29"/>
      <c r="N98" s="19"/>
    </row>
    <row r="99" spans="1:14" s="43" customFormat="1" ht="9" x14ac:dyDescent="0.15">
      <c r="A99" s="18" t="s">
        <v>41</v>
      </c>
      <c r="B99" s="22" t="s">
        <v>99</v>
      </c>
      <c r="C99" s="22" t="s">
        <v>99</v>
      </c>
      <c r="D99" s="22" t="s">
        <v>99</v>
      </c>
      <c r="E99" s="23" t="s">
        <v>99</v>
      </c>
      <c r="G99" s="18" t="s">
        <v>41</v>
      </c>
      <c r="H99" s="22" t="s">
        <v>99</v>
      </c>
      <c r="I99" s="22" t="s">
        <v>99</v>
      </c>
      <c r="J99" s="22" t="s">
        <v>99</v>
      </c>
      <c r="K99" s="28" t="str">
        <f t="shared" ref="K99" si="34">IF(ISERROR((H99-I99)/ABS(I99)),"",(H99-I99)/ABS(I99))</f>
        <v/>
      </c>
      <c r="L99" s="22">
        <v>39967</v>
      </c>
      <c r="M99" s="29"/>
      <c r="N99" s="19"/>
    </row>
    <row r="100" spans="1:14" s="43" customFormat="1" ht="9" x14ac:dyDescent="0.15">
      <c r="A100" s="18" t="s">
        <v>84</v>
      </c>
      <c r="B100" s="22" t="s">
        <v>99</v>
      </c>
      <c r="C100" s="22" t="s">
        <v>99</v>
      </c>
      <c r="D100" s="22" t="s">
        <v>99</v>
      </c>
      <c r="E100" s="23" t="s">
        <v>99</v>
      </c>
      <c r="G100" s="18" t="s">
        <v>84</v>
      </c>
      <c r="H100" s="22" t="s">
        <v>99</v>
      </c>
      <c r="I100" s="22" t="s">
        <v>99</v>
      </c>
      <c r="J100" s="22" t="s">
        <v>99</v>
      </c>
      <c r="K100" s="28" t="str">
        <f t="shared" ref="K100" si="35">IF(ISERROR((H100-I100)/ABS(I100)),"",(H100-I100)/ABS(I100))</f>
        <v/>
      </c>
      <c r="L100" s="22">
        <v>7223580</v>
      </c>
      <c r="M100" s="29"/>
      <c r="N100" s="19"/>
    </row>
    <row r="101" spans="1:14" s="43" customFormat="1" ht="9" x14ac:dyDescent="0.15">
      <c r="A101" s="18" t="s">
        <v>4</v>
      </c>
      <c r="B101" s="22"/>
      <c r="C101" s="22"/>
      <c r="D101" s="22"/>
      <c r="E101" s="23"/>
      <c r="G101" s="18" t="s">
        <v>4</v>
      </c>
      <c r="H101" s="22"/>
      <c r="I101" s="22"/>
      <c r="J101" s="22"/>
      <c r="K101" s="28"/>
      <c r="L101" s="22"/>
      <c r="M101" s="29"/>
      <c r="N101" s="19"/>
    </row>
    <row r="102" spans="1:14" s="43" customFormat="1" ht="9" x14ac:dyDescent="0.15">
      <c r="A102" s="18" t="s">
        <v>83</v>
      </c>
      <c r="B102" s="22" t="s">
        <v>99</v>
      </c>
      <c r="C102" s="22" t="s">
        <v>99</v>
      </c>
      <c r="D102" s="22" t="s">
        <v>99</v>
      </c>
      <c r="E102" s="23" t="s">
        <v>99</v>
      </c>
      <c r="G102" s="18" t="s">
        <v>83</v>
      </c>
      <c r="H102" s="22" t="s">
        <v>99</v>
      </c>
      <c r="I102" s="22" t="s">
        <v>99</v>
      </c>
      <c r="J102" s="22" t="s">
        <v>99</v>
      </c>
      <c r="K102" s="28" t="str">
        <f t="shared" ref="K102:K103" si="36">IF(ISERROR((H102-I102)/ABS(I102)),"",(H102-I102)/ABS(I102))</f>
        <v/>
      </c>
      <c r="L102" s="22">
        <v>1146</v>
      </c>
      <c r="M102" s="29"/>
      <c r="N102" s="19"/>
    </row>
    <row r="103" spans="1:14" s="43" customFormat="1" ht="9" x14ac:dyDescent="0.15">
      <c r="A103" s="70" t="s">
        <v>93</v>
      </c>
      <c r="B103" s="22" t="s">
        <v>99</v>
      </c>
      <c r="C103" s="22" t="s">
        <v>99</v>
      </c>
      <c r="D103" s="22" t="s">
        <v>99</v>
      </c>
      <c r="E103" s="23" t="s">
        <v>99</v>
      </c>
      <c r="G103" s="70" t="s">
        <v>93</v>
      </c>
      <c r="H103" s="22" t="s">
        <v>99</v>
      </c>
      <c r="I103" s="22" t="s">
        <v>99</v>
      </c>
      <c r="J103" s="22" t="s">
        <v>99</v>
      </c>
      <c r="K103" s="28" t="str">
        <f t="shared" si="36"/>
        <v/>
      </c>
      <c r="L103" s="22">
        <v>-67158000</v>
      </c>
      <c r="M103" s="29"/>
      <c r="N103" s="19"/>
    </row>
    <row r="104" spans="1:14" s="43" customFormat="1" ht="9" x14ac:dyDescent="0.15">
      <c r="A104" s="18" t="s">
        <v>52</v>
      </c>
      <c r="B104" s="22"/>
      <c r="C104" s="22"/>
      <c r="D104" s="22"/>
      <c r="E104" s="23"/>
      <c r="G104" s="18" t="s">
        <v>52</v>
      </c>
      <c r="H104" s="24"/>
      <c r="I104" s="22"/>
      <c r="J104" s="22"/>
      <c r="K104" s="28"/>
      <c r="L104" s="22"/>
      <c r="M104" s="29"/>
      <c r="N104" s="19"/>
    </row>
    <row r="105" spans="1:14" s="43" customFormat="1" ht="9" x14ac:dyDescent="0.15">
      <c r="A105" s="18" t="s">
        <v>84</v>
      </c>
      <c r="B105" s="22" t="s">
        <v>99</v>
      </c>
      <c r="C105" s="22" t="s">
        <v>99</v>
      </c>
      <c r="D105" s="22" t="s">
        <v>99</v>
      </c>
      <c r="E105" s="23" t="s">
        <v>99</v>
      </c>
      <c r="G105" s="18" t="s">
        <v>84</v>
      </c>
      <c r="H105" s="22" t="s">
        <v>99</v>
      </c>
      <c r="I105" s="22" t="s">
        <v>99</v>
      </c>
      <c r="J105" s="22" t="s">
        <v>99</v>
      </c>
      <c r="K105" s="28" t="str">
        <f t="shared" ref="K105:K108" si="37">IF(ISERROR((H105-I105)/ABS(I105)),"",(H105-I105)/ABS(I105))</f>
        <v/>
      </c>
      <c r="L105" s="22">
        <v>4782960</v>
      </c>
      <c r="M105" s="29"/>
      <c r="N105" s="19"/>
    </row>
    <row r="106" spans="1:14" s="43" customFormat="1" ht="9" x14ac:dyDescent="0.15">
      <c r="A106" s="18" t="s">
        <v>5</v>
      </c>
      <c r="B106" s="22"/>
      <c r="C106" s="22"/>
      <c r="D106" s="22"/>
      <c r="E106" s="23"/>
      <c r="G106" s="18" t="s">
        <v>5</v>
      </c>
      <c r="H106" s="22"/>
      <c r="I106" s="22"/>
      <c r="J106" s="22"/>
      <c r="K106" s="28"/>
      <c r="L106" s="22"/>
      <c r="M106" s="29"/>
      <c r="N106" s="19"/>
    </row>
    <row r="107" spans="1:14" s="43" customFormat="1" ht="9" x14ac:dyDescent="0.15">
      <c r="A107" s="18" t="s">
        <v>83</v>
      </c>
      <c r="B107" s="22" t="s">
        <v>99</v>
      </c>
      <c r="C107" s="22" t="s">
        <v>99</v>
      </c>
      <c r="D107" s="22" t="s">
        <v>99</v>
      </c>
      <c r="E107" s="23" t="s">
        <v>99</v>
      </c>
      <c r="G107" s="18" t="s">
        <v>83</v>
      </c>
      <c r="H107" s="22" t="s">
        <v>99</v>
      </c>
      <c r="I107" s="22" t="s">
        <v>99</v>
      </c>
      <c r="J107" s="22" t="s">
        <v>99</v>
      </c>
      <c r="K107" s="28" t="str">
        <f t="shared" si="37"/>
        <v/>
      </c>
      <c r="L107" s="22">
        <v>49140</v>
      </c>
      <c r="M107" s="29"/>
      <c r="N107" s="19"/>
    </row>
    <row r="108" spans="1:14" s="43" customFormat="1" ht="9" x14ac:dyDescent="0.15">
      <c r="A108" s="18" t="s">
        <v>84</v>
      </c>
      <c r="B108" s="22" t="s">
        <v>99</v>
      </c>
      <c r="C108" s="22" t="s">
        <v>99</v>
      </c>
      <c r="D108" s="22" t="s">
        <v>99</v>
      </c>
      <c r="E108" s="23" t="s">
        <v>99</v>
      </c>
      <c r="G108" s="18" t="s">
        <v>84</v>
      </c>
      <c r="H108" s="22" t="s">
        <v>99</v>
      </c>
      <c r="I108" s="22" t="s">
        <v>99</v>
      </c>
      <c r="J108" s="22" t="s">
        <v>99</v>
      </c>
      <c r="K108" s="28" t="str">
        <f t="shared" si="37"/>
        <v/>
      </c>
      <c r="L108" s="22">
        <v>3456180</v>
      </c>
      <c r="M108" s="29"/>
      <c r="N108" s="19"/>
    </row>
    <row r="109" spans="1:14" s="43" customFormat="1" ht="5.0999999999999996" customHeight="1" x14ac:dyDescent="0.15">
      <c r="A109" s="21"/>
      <c r="B109" s="26"/>
      <c r="C109" s="26"/>
      <c r="D109" s="26"/>
      <c r="E109" s="27"/>
      <c r="G109" s="21"/>
      <c r="H109" s="26"/>
      <c r="I109" s="26"/>
      <c r="J109" s="26"/>
      <c r="K109" s="32"/>
      <c r="L109" s="26"/>
      <c r="M109" s="33"/>
      <c r="N109" s="19"/>
    </row>
    <row r="110" spans="1:14" s="43" customFormat="1" ht="3" customHeight="1" x14ac:dyDescent="0.15">
      <c r="A110" s="18"/>
      <c r="B110" s="22"/>
      <c r="C110" s="22"/>
      <c r="D110" s="22"/>
      <c r="E110" s="23"/>
      <c r="G110" s="18"/>
      <c r="H110" s="22"/>
      <c r="I110" s="22"/>
      <c r="J110" s="22"/>
      <c r="K110" s="28"/>
      <c r="L110" s="22"/>
      <c r="M110" s="29"/>
      <c r="N110" s="19"/>
    </row>
    <row r="111" spans="1:14" s="44" customFormat="1" ht="9" x14ac:dyDescent="0.15">
      <c r="A111" s="20" t="s">
        <v>44</v>
      </c>
      <c r="B111" s="24" t="s">
        <v>99</v>
      </c>
      <c r="C111" s="24" t="s">
        <v>99</v>
      </c>
      <c r="D111" s="24" t="s">
        <v>99</v>
      </c>
      <c r="E111" s="25" t="s">
        <v>99</v>
      </c>
      <c r="G111" s="20" t="s">
        <v>44</v>
      </c>
      <c r="H111" s="24" t="s">
        <v>99</v>
      </c>
      <c r="I111" s="24" t="s">
        <v>99</v>
      </c>
      <c r="J111" s="24" t="s">
        <v>99</v>
      </c>
      <c r="K111" s="30" t="str">
        <f t="shared" ref="K111" si="38">IF(ISERROR((H111-I111)/ABS(I111)),"",(H111-I111)/ABS(I111))</f>
        <v/>
      </c>
      <c r="L111" s="24">
        <v>-51605027</v>
      </c>
      <c r="M111" s="31"/>
      <c r="N111" s="58"/>
    </row>
    <row r="112" spans="1:14" s="43" customFormat="1" ht="3" customHeight="1" x14ac:dyDescent="0.15">
      <c r="A112" s="21"/>
      <c r="B112" s="26"/>
      <c r="C112" s="26"/>
      <c r="D112" s="26"/>
      <c r="E112" s="27"/>
      <c r="G112" s="21"/>
      <c r="H112" s="26"/>
      <c r="I112" s="26"/>
      <c r="J112" s="26"/>
      <c r="K112" s="32"/>
      <c r="L112" s="26"/>
      <c r="M112" s="33"/>
      <c r="N112" s="19"/>
    </row>
    <row r="113" spans="1:14" s="43" customFormat="1" ht="8.1" customHeight="1" x14ac:dyDescent="0.15">
      <c r="A113" s="21"/>
      <c r="B113" s="26"/>
      <c r="C113" s="26"/>
      <c r="D113" s="26"/>
      <c r="E113" s="27"/>
      <c r="G113" s="21"/>
      <c r="H113" s="26"/>
      <c r="I113" s="26"/>
      <c r="J113" s="26"/>
      <c r="K113" s="32"/>
      <c r="L113" s="26"/>
      <c r="M113" s="33"/>
      <c r="N113" s="19"/>
    </row>
    <row r="114" spans="1:14" s="43" customFormat="1" ht="3" customHeight="1" x14ac:dyDescent="0.15">
      <c r="A114" s="18"/>
      <c r="B114" s="22"/>
      <c r="C114" s="22"/>
      <c r="D114" s="22"/>
      <c r="E114" s="23"/>
      <c r="G114" s="18"/>
      <c r="H114" s="22"/>
      <c r="I114" s="22"/>
      <c r="J114" s="22"/>
      <c r="K114" s="28"/>
      <c r="L114" s="22"/>
      <c r="M114" s="29"/>
      <c r="N114" s="19"/>
    </row>
    <row r="115" spans="1:14" s="44" customFormat="1" ht="9" x14ac:dyDescent="0.15">
      <c r="A115" s="20" t="s">
        <v>79</v>
      </c>
      <c r="B115" s="24" t="s">
        <v>99</v>
      </c>
      <c r="C115" s="24" t="s">
        <v>99</v>
      </c>
      <c r="D115" s="24" t="s">
        <v>99</v>
      </c>
      <c r="E115" s="25" t="s">
        <v>99</v>
      </c>
      <c r="G115" s="20" t="s">
        <v>79</v>
      </c>
      <c r="H115" s="24" t="s">
        <v>99</v>
      </c>
      <c r="I115" s="24" t="s">
        <v>99</v>
      </c>
      <c r="J115" s="24" t="s">
        <v>99</v>
      </c>
      <c r="K115" s="30" t="str">
        <f t="shared" ref="K115" si="39">IF(ISERROR((H115-I115)/ABS(I115)),"",(H115-I115)/ABS(I115))</f>
        <v/>
      </c>
      <c r="L115" s="24">
        <v>241924573</v>
      </c>
      <c r="M115" s="31"/>
      <c r="N115" s="58"/>
    </row>
    <row r="116" spans="1:14" s="43" customFormat="1" ht="3" customHeight="1" x14ac:dyDescent="0.15">
      <c r="A116" s="21"/>
      <c r="B116" s="26"/>
      <c r="C116" s="26"/>
      <c r="D116" s="26"/>
      <c r="E116" s="27"/>
      <c r="G116" s="21"/>
      <c r="H116" s="26"/>
      <c r="I116" s="26"/>
      <c r="J116" s="26"/>
      <c r="K116" s="32"/>
      <c r="L116" s="26"/>
      <c r="M116" s="33"/>
      <c r="N116" s="19"/>
    </row>
    <row r="117" spans="1:14" s="43" customFormat="1" ht="8.1" customHeight="1" x14ac:dyDescent="0.15">
      <c r="A117" s="60"/>
      <c r="B117" s="26"/>
      <c r="C117" s="26"/>
      <c r="D117" s="26"/>
      <c r="E117" s="27"/>
      <c r="G117" s="55"/>
      <c r="H117" s="26"/>
      <c r="I117" s="26"/>
      <c r="J117" s="26"/>
      <c r="K117" s="32"/>
      <c r="L117" s="26"/>
      <c r="M117" s="33"/>
      <c r="N117" s="19"/>
    </row>
    <row r="118" spans="1:14" s="43" customFormat="1" ht="3" customHeight="1" x14ac:dyDescent="0.15">
      <c r="A118" s="18"/>
      <c r="B118" s="22"/>
      <c r="C118" s="22"/>
      <c r="D118" s="22"/>
      <c r="E118" s="23"/>
      <c r="G118" s="18"/>
      <c r="H118" s="22"/>
      <c r="I118" s="22"/>
      <c r="J118" s="22"/>
      <c r="K118" s="34"/>
      <c r="L118" s="22"/>
      <c r="M118" s="29"/>
      <c r="N118" s="19"/>
    </row>
    <row r="119" spans="1:14" s="44" customFormat="1" ht="9" x14ac:dyDescent="0.15">
      <c r="A119" s="20" t="s">
        <v>8</v>
      </c>
      <c r="B119" s="24">
        <v>7259688.2699999996</v>
      </c>
      <c r="C119" s="24">
        <v>8471906.0700000003</v>
      </c>
      <c r="D119" s="24">
        <v>4935556.45</v>
      </c>
      <c r="E119" s="25">
        <v>3723338.65</v>
      </c>
      <c r="G119" s="20" t="s">
        <v>8</v>
      </c>
      <c r="H119" s="24">
        <v>3723338.65</v>
      </c>
      <c r="I119" s="24">
        <v>-8897034.2300000004</v>
      </c>
      <c r="J119" s="24">
        <v>12620372.880000001</v>
      </c>
      <c r="K119" s="30">
        <f t="shared" ref="K119" si="40">IF(ISERROR((H119-I119)/ABS(I119)),"",(H119-I119)/ABS(I119))</f>
        <v>1.4184921125115195</v>
      </c>
      <c r="L119" s="24">
        <v>2422699173</v>
      </c>
      <c r="M119" s="31">
        <f t="shared" ref="M119" si="41">H119/L119</f>
        <v>1.5368555417424911E-3</v>
      </c>
      <c r="N119" s="58"/>
    </row>
    <row r="120" spans="1:14" s="43" customFormat="1" ht="3" customHeight="1" x14ac:dyDescent="0.15">
      <c r="A120" s="55"/>
      <c r="B120" s="26"/>
      <c r="C120" s="26"/>
      <c r="D120" s="26"/>
      <c r="E120" s="27"/>
      <c r="G120" s="55"/>
      <c r="H120" s="26"/>
      <c r="I120" s="26"/>
      <c r="J120" s="26"/>
      <c r="K120" s="35"/>
      <c r="L120" s="26"/>
      <c r="M120" s="36"/>
      <c r="N120" s="19"/>
    </row>
    <row r="121" spans="1:14" s="43" customFormat="1" ht="6" customHeight="1" x14ac:dyDescent="0.15">
      <c r="A121" s="19"/>
      <c r="B121" s="37"/>
      <c r="C121" s="37"/>
      <c r="D121" s="37"/>
      <c r="E121" s="37"/>
      <c r="G121" s="19"/>
      <c r="H121" s="37"/>
      <c r="I121" s="37"/>
      <c r="J121" s="37"/>
      <c r="K121" s="19"/>
      <c r="L121" s="37"/>
      <c r="M121" s="19"/>
      <c r="N121" s="19"/>
    </row>
    <row r="122" spans="1:14" s="43" customFormat="1" ht="9" customHeight="1" x14ac:dyDescent="0.15">
      <c r="A122" s="64" t="s">
        <v>80</v>
      </c>
      <c r="B122" s="65" t="s">
        <v>99</v>
      </c>
      <c r="C122" s="38"/>
      <c r="D122" s="37"/>
      <c r="E122" s="46"/>
      <c r="G122" s="64" t="s">
        <v>80</v>
      </c>
      <c r="H122" s="65" t="s">
        <v>99</v>
      </c>
      <c r="I122" s="38"/>
      <c r="J122" s="37"/>
      <c r="K122" s="19"/>
      <c r="L122" s="37"/>
      <c r="M122" s="19"/>
      <c r="N122" s="19"/>
    </row>
    <row r="123" spans="1:14" ht="9.75" customHeight="1" x14ac:dyDescent="0.15">
      <c r="A123" s="99" t="s">
        <v>98</v>
      </c>
      <c r="B123" s="100"/>
      <c r="C123" s="100"/>
      <c r="D123" s="100"/>
      <c r="E123" s="100"/>
      <c r="F123" s="6"/>
      <c r="G123" s="100" t="str">
        <f>+A123</f>
        <v>Vitoria-Gasteizen, 2019ko OTSAILAREN 8an / Vitoria-Gasteiz, 8 de FEBRERO DE 2019</v>
      </c>
      <c r="H123" s="100"/>
      <c r="I123" s="100"/>
      <c r="J123" s="100"/>
      <c r="K123" s="100"/>
      <c r="L123" s="100"/>
      <c r="M123" s="100"/>
    </row>
    <row r="124" spans="1:14" ht="8.1" customHeight="1" x14ac:dyDescent="0.15">
      <c r="A124" s="51"/>
      <c r="B124" s="51"/>
      <c r="C124" s="51"/>
      <c r="D124" s="51"/>
      <c r="E124" s="51"/>
      <c r="F124" s="6"/>
      <c r="G124" s="51"/>
      <c r="H124" s="51"/>
      <c r="I124" s="51"/>
      <c r="J124" s="51"/>
      <c r="K124" s="51"/>
      <c r="L124" s="51"/>
      <c r="M124" s="51"/>
    </row>
    <row r="125" spans="1:14" ht="8.25" customHeight="1" x14ac:dyDescent="0.15">
      <c r="A125" s="56" t="s">
        <v>39</v>
      </c>
      <c r="B125" s="47"/>
      <c r="C125" s="61" t="s">
        <v>40</v>
      </c>
      <c r="D125" s="49"/>
      <c r="E125" s="47"/>
      <c r="G125" s="56" t="s">
        <v>37</v>
      </c>
      <c r="H125" s="52"/>
      <c r="I125" s="48"/>
      <c r="J125" s="57" t="s">
        <v>38</v>
      </c>
      <c r="K125" s="47"/>
      <c r="L125" s="48"/>
      <c r="M125" s="50"/>
    </row>
    <row r="126" spans="1:14" ht="9" customHeight="1" x14ac:dyDescent="0.15">
      <c r="A126" s="56" t="s">
        <v>14</v>
      </c>
      <c r="C126" s="66" t="s">
        <v>86</v>
      </c>
      <c r="D126" s="14"/>
      <c r="E126" s="14"/>
      <c r="G126" s="56" t="s">
        <v>14</v>
      </c>
      <c r="H126" s="14"/>
      <c r="I126" s="14"/>
      <c r="J126" s="66" t="s">
        <v>85</v>
      </c>
      <c r="L126" s="14"/>
    </row>
    <row r="127" spans="1:14" ht="9" customHeight="1" x14ac:dyDescent="0.15">
      <c r="A127" s="56"/>
      <c r="C127" s="57"/>
      <c r="D127" s="14"/>
      <c r="E127" s="14"/>
      <c r="G127" s="56"/>
      <c r="H127" s="14"/>
      <c r="I127" s="14"/>
      <c r="J127" s="57"/>
      <c r="L127" s="14"/>
    </row>
    <row r="128" spans="1:14" ht="9" customHeight="1" x14ac:dyDescent="0.15">
      <c r="A128" s="56"/>
      <c r="C128" s="57"/>
      <c r="D128" s="14"/>
      <c r="E128" s="14"/>
      <c r="G128" s="56"/>
      <c r="H128" s="14"/>
      <c r="I128" s="14"/>
      <c r="J128" s="57"/>
      <c r="L128" s="14"/>
    </row>
    <row r="129" spans="1:13" ht="11.25" customHeight="1" x14ac:dyDescent="0.15">
      <c r="B129" s="14"/>
      <c r="C129" s="48"/>
      <c r="D129" s="14"/>
      <c r="E129" s="14"/>
      <c r="H129" s="14"/>
      <c r="I129" s="14"/>
      <c r="J129" s="14"/>
      <c r="L129" s="14"/>
    </row>
    <row r="130" spans="1:13" ht="12.75" x14ac:dyDescent="0.2">
      <c r="A130"/>
      <c r="B130" s="15"/>
      <c r="C130" s="15"/>
      <c r="D130" s="17"/>
      <c r="E130" s="15"/>
      <c r="H130" s="14"/>
      <c r="I130" s="14"/>
      <c r="J130" s="14"/>
      <c r="L130" s="14"/>
    </row>
    <row r="131" spans="1:13" ht="12.75" x14ac:dyDescent="0.2">
      <c r="A131"/>
      <c r="B131" s="15"/>
      <c r="C131" s="15"/>
      <c r="D131" s="15"/>
      <c r="E131" s="15"/>
      <c r="H131" s="14"/>
      <c r="I131" s="14"/>
      <c r="J131" s="14"/>
      <c r="L131" s="14"/>
    </row>
    <row r="132" spans="1:13" ht="12.75" x14ac:dyDescent="0.2">
      <c r="A132"/>
      <c r="B132" s="15"/>
      <c r="C132" s="15"/>
      <c r="D132" s="15"/>
      <c r="E132" s="15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G139"/>
      <c r="H139"/>
      <c r="I139"/>
      <c r="J139"/>
      <c r="K139"/>
      <c r="L139"/>
      <c r="M139"/>
    </row>
    <row r="140" spans="1:13" ht="12.75" x14ac:dyDescent="0.2">
      <c r="A140"/>
      <c r="B140" s="15"/>
      <c r="C140" s="15"/>
      <c r="D140" s="15"/>
      <c r="E140" s="15"/>
      <c r="G140"/>
      <c r="H140"/>
      <c r="I140"/>
      <c r="J140"/>
      <c r="K140"/>
      <c r="L140"/>
      <c r="M140"/>
    </row>
    <row r="141" spans="1:13" ht="12.75" x14ac:dyDescent="0.2">
      <c r="A141"/>
      <c r="B141" s="15"/>
      <c r="C141" s="15"/>
      <c r="D141" s="15"/>
      <c r="E141" s="15"/>
      <c r="G141"/>
      <c r="H141"/>
      <c r="I141"/>
      <c r="J141"/>
      <c r="K141"/>
      <c r="L141"/>
      <c r="M141"/>
    </row>
    <row r="142" spans="1:13" ht="9" customHeight="1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s="11" customFormat="1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s="11" customFormat="1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s="11" customFormat="1" ht="12.75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ht="9" customHeight="1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ht="9" customHeight="1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ht="12.75" customHeight="1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12.75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12.75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9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9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s="11" customFormat="1" ht="12.75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12.75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customHeight="1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12.75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s="11" customFormat="1" ht="9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9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ht="12.75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12.75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x14ac:dyDescent="0.2">
      <c r="A168"/>
      <c r="B168"/>
      <c r="C168"/>
      <c r="D168"/>
      <c r="E168"/>
      <c r="G168"/>
      <c r="H168"/>
      <c r="I168"/>
      <c r="J168"/>
      <c r="K168"/>
      <c r="L168"/>
      <c r="M168"/>
    </row>
    <row r="169" spans="1:13" ht="12.75" x14ac:dyDescent="0.2">
      <c r="A169"/>
      <c r="B169"/>
      <c r="C169"/>
      <c r="D169"/>
      <c r="E169"/>
      <c r="G169"/>
      <c r="H169"/>
      <c r="I169"/>
      <c r="J169"/>
      <c r="K169"/>
      <c r="L169"/>
      <c r="M169"/>
    </row>
    <row r="170" spans="1:13" ht="9" customHeight="1" x14ac:dyDescent="0.2">
      <c r="A170"/>
      <c r="B170"/>
      <c r="C170"/>
      <c r="D170"/>
      <c r="E170"/>
      <c r="G170"/>
      <c r="H170"/>
      <c r="I170"/>
      <c r="J170"/>
      <c r="K170"/>
      <c r="L170"/>
      <c r="M170"/>
    </row>
    <row r="171" spans="1:13" ht="9" customHeight="1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s="11" customFormat="1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12.75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12.75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9" customHeight="1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9" customHeight="1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12.75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9" customHeight="1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12.75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customHeight="1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12.75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9" customHeight="1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s="11" customFormat="1" ht="9" customHeight="1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ht="12.75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9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12.75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6.95" customHeight="1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12.75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customHeight="1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s="11" customFormat="1" ht="12.75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5.0999999999999996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6.9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ht="6.95" customHeight="1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s="11" customFormat="1" ht="12.75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5.0999999999999996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6.95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12.75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5.0999999999999996" customHeight="1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s="11" customFormat="1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5.0999999999999996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6.95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12.75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12.75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6.95" customHeight="1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5.0999999999999996" customHeight="1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s="11" customFormat="1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5.0999999999999996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6.95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ht="6.95" customHeight="1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s="11" customFormat="1" ht="12.75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5.0999999999999996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12.75" x14ac:dyDescent="0.2">
      <c r="A233"/>
      <c r="B233"/>
      <c r="C233"/>
      <c r="D233"/>
      <c r="E233"/>
    </row>
    <row r="234" spans="1:13" ht="12.75" x14ac:dyDescent="0.2">
      <c r="A234"/>
      <c r="B234"/>
      <c r="C234"/>
      <c r="D234"/>
      <c r="E234"/>
      <c r="G234" s="12"/>
      <c r="H234" s="12"/>
      <c r="I234" s="12"/>
    </row>
    <row r="235" spans="1:13" ht="12.75" x14ac:dyDescent="0.2">
      <c r="A235"/>
      <c r="B235"/>
      <c r="C235"/>
      <c r="D235"/>
      <c r="E235"/>
      <c r="G235" s="2"/>
      <c r="H235" s="2"/>
      <c r="I235" s="2"/>
    </row>
    <row r="236" spans="1:13" ht="12.75" x14ac:dyDescent="0.2">
      <c r="A236"/>
      <c r="B236"/>
      <c r="C236"/>
      <c r="D236"/>
      <c r="E236"/>
      <c r="G236" s="6"/>
      <c r="H236" s="6"/>
      <c r="I236" s="6"/>
      <c r="J236" s="6"/>
      <c r="K236" s="6"/>
      <c r="L236" s="6"/>
      <c r="M236" s="6"/>
    </row>
    <row r="237" spans="1:13" ht="12.75" x14ac:dyDescent="0.2">
      <c r="A237"/>
      <c r="B237"/>
      <c r="C237"/>
      <c r="D237"/>
      <c r="E237"/>
      <c r="G237" s="6"/>
      <c r="H237" s="6"/>
      <c r="I237" s="6"/>
      <c r="K237" s="6"/>
      <c r="L237" s="6"/>
      <c r="M237" s="6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</row>
    <row r="263" spans="12:13" ht="9" x14ac:dyDescent="0.15">
      <c r="L263" s="2"/>
      <c r="M263" s="13"/>
    </row>
  </sheetData>
  <mergeCells count="2">
    <mergeCell ref="A123:E123"/>
    <mergeCell ref="G123:M123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155" r:id="rId4">
          <objectPr defaultSize="0" autoPict="0" r:id="rId5">
            <anchor moveWithCells="1" sizeWithCells="1">
              <from>
                <xdr:col>11</xdr:col>
                <xdr:colOff>685800</xdr:colOff>
                <xdr:row>121</xdr:row>
                <xdr:rowOff>9525</xdr:rowOff>
              </from>
              <to>
                <xdr:col>12</xdr:col>
                <xdr:colOff>371475</xdr:colOff>
                <xdr:row>128</xdr:row>
                <xdr:rowOff>95250</xdr:rowOff>
              </to>
            </anchor>
          </objectPr>
        </oleObject>
      </mc:Choice>
      <mc:Fallback>
        <oleObject progId="Word.Picture.8" shapeId="1155" r:id="rId4"/>
      </mc:Fallback>
    </mc:AlternateContent>
    <mc:AlternateContent xmlns:mc="http://schemas.openxmlformats.org/markup-compatibility/2006">
      <mc:Choice Requires="x14">
        <oleObject progId="Word.Picture.8" shapeId="1149" r:id="rId6">
          <objectPr defaultSize="0" autoPict="0" r:id="rId5">
            <anchor moveWithCells="1" sizeWithCells="1">
              <from>
                <xdr:col>4</xdr:col>
                <xdr:colOff>66675</xdr:colOff>
                <xdr:row>120</xdr:row>
                <xdr:rowOff>57150</xdr:rowOff>
              </from>
              <to>
                <xdr:col>4</xdr:col>
                <xdr:colOff>466725</xdr:colOff>
                <xdr:row>128</xdr:row>
                <xdr:rowOff>66675</xdr:rowOff>
              </to>
            </anchor>
          </objectPr>
        </oleObject>
      </mc:Choice>
      <mc:Fallback>
        <oleObject progId="Word.Picture.8" shapeId="1149" r:id="rId6"/>
      </mc:Fallback>
    </mc:AlternateContent>
    <mc:AlternateContent xmlns:mc="http://schemas.openxmlformats.org/markup-compatibility/2006">
      <mc:Choice Requires="x14">
        <oleObject progId="Word.Picture.8" shapeId="1157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57" r:id="rId7"/>
      </mc:Fallback>
    </mc:AlternateContent>
    <mc:AlternateContent xmlns:mc="http://schemas.openxmlformats.org/markup-compatibility/2006">
      <mc:Choice Requires="x14">
        <oleObject progId="Word.Picture.8" shapeId="1158" r:id="rId9">
          <objectPr defaultSize="0" autoPict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58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147</v>
      </c>
      <c r="B9" s="71" t="s">
        <v>24</v>
      </c>
      <c r="C9" s="71" t="s">
        <v>15</v>
      </c>
      <c r="D9" s="71" t="s">
        <v>26</v>
      </c>
      <c r="E9" s="72" t="s">
        <v>16</v>
      </c>
      <c r="G9" s="62" t="s">
        <v>148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2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2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2"/>
      <c r="N10" s="68"/>
    </row>
    <row r="11" spans="1:14" s="11" customFormat="1" ht="10.5" x14ac:dyDescent="0.15">
      <c r="A11" s="63" t="s">
        <v>149</v>
      </c>
      <c r="B11" s="71" t="s">
        <v>23</v>
      </c>
      <c r="C11" s="71" t="s">
        <v>12</v>
      </c>
      <c r="D11" s="71" t="s">
        <v>13</v>
      </c>
      <c r="E11" s="72" t="s">
        <v>17</v>
      </c>
      <c r="G11" s="62" t="s">
        <v>150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2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3"/>
      <c r="H12" s="74"/>
      <c r="I12" s="74"/>
      <c r="J12" s="74"/>
      <c r="K12" s="74"/>
      <c r="L12" s="74"/>
      <c r="M12" s="75"/>
      <c r="N12" s="76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7"/>
      <c r="L13" s="69"/>
      <c r="M13" s="78"/>
      <c r="N13" s="76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7"/>
      <c r="L14" s="69"/>
      <c r="M14" s="78"/>
      <c r="N14" s="76"/>
    </row>
    <row r="15" spans="1:14" ht="9" x14ac:dyDescent="0.15">
      <c r="A15" s="69" t="s">
        <v>81</v>
      </c>
      <c r="B15" s="79">
        <v>47065275.109999999</v>
      </c>
      <c r="C15" s="79">
        <v>47688.89</v>
      </c>
      <c r="D15" s="79">
        <v>498908.04</v>
      </c>
      <c r="E15" s="80">
        <v>47516494.259999998</v>
      </c>
      <c r="G15" s="69" t="s">
        <v>81</v>
      </c>
      <c r="H15" s="79">
        <v>640963874.32000005</v>
      </c>
      <c r="I15" s="79">
        <v>611014231.19000006</v>
      </c>
      <c r="J15" s="79">
        <v>29949643.129999999</v>
      </c>
      <c r="K15" s="77">
        <f t="shared" ref="K15:K21" si="0">IF(ISERROR((H15-I15)/ABS(I15)),"",(H15-I15)/ABS(I15))</f>
        <v>4.9016277528709309E-2</v>
      </c>
      <c r="L15" s="79">
        <v>830000000</v>
      </c>
      <c r="M15" s="81">
        <f t="shared" ref="M15:M20" si="1">H15/L15</f>
        <v>0.77224563171084348</v>
      </c>
      <c r="N15" s="76"/>
    </row>
    <row r="16" spans="1:14" ht="9" x14ac:dyDescent="0.15">
      <c r="A16" s="69" t="s">
        <v>45</v>
      </c>
      <c r="B16" s="79">
        <v>283053.48</v>
      </c>
      <c r="C16" s="79">
        <v>1990.41</v>
      </c>
      <c r="D16" s="79">
        <v>18384.2</v>
      </c>
      <c r="E16" s="80">
        <v>299447.27</v>
      </c>
      <c r="G16" s="69" t="s">
        <v>45</v>
      </c>
      <c r="H16" s="79">
        <v>16075192.32</v>
      </c>
      <c r="I16" s="79">
        <v>39392206.159999996</v>
      </c>
      <c r="J16" s="79">
        <v>-23317013.84</v>
      </c>
      <c r="K16" s="77">
        <f t="shared" si="0"/>
        <v>-0.59191947120942867</v>
      </c>
      <c r="L16" s="79">
        <v>17700000</v>
      </c>
      <c r="M16" s="81">
        <f t="shared" si="1"/>
        <v>0.90820295593220346</v>
      </c>
      <c r="N16" s="76"/>
    </row>
    <row r="17" spans="1:14" ht="9" x14ac:dyDescent="0.15">
      <c r="A17" s="69" t="s">
        <v>46</v>
      </c>
      <c r="B17" s="79">
        <v>170388.36</v>
      </c>
      <c r="C17" s="79">
        <v>2450.0500000000002</v>
      </c>
      <c r="D17" s="79">
        <v>15914.85</v>
      </c>
      <c r="E17" s="80">
        <v>183853.16</v>
      </c>
      <c r="G17" s="69" t="s">
        <v>46</v>
      </c>
      <c r="H17" s="79">
        <v>7120715.4800000004</v>
      </c>
      <c r="I17" s="79">
        <v>7107462.4900000002</v>
      </c>
      <c r="J17" s="79">
        <v>13252.99</v>
      </c>
      <c r="K17" s="77">
        <f t="shared" si="0"/>
        <v>1.8646584514018622E-3</v>
      </c>
      <c r="L17" s="79">
        <v>9700000</v>
      </c>
      <c r="M17" s="81">
        <f t="shared" si="1"/>
        <v>0.7340943793814434</v>
      </c>
      <c r="N17" s="76"/>
    </row>
    <row r="18" spans="1:14" ht="9" x14ac:dyDescent="0.15">
      <c r="A18" s="69" t="s">
        <v>60</v>
      </c>
      <c r="B18" s="79">
        <v>45680.34</v>
      </c>
      <c r="C18" s="79" t="s">
        <v>99</v>
      </c>
      <c r="D18" s="79" t="s">
        <v>99</v>
      </c>
      <c r="E18" s="80">
        <v>45680.34</v>
      </c>
      <c r="G18" s="69" t="s">
        <v>60</v>
      </c>
      <c r="H18" s="79">
        <v>1555929.16</v>
      </c>
      <c r="I18" s="79">
        <v>2534462.23</v>
      </c>
      <c r="J18" s="79">
        <v>-978533.07</v>
      </c>
      <c r="K18" s="77">
        <f t="shared" si="0"/>
        <v>-0.38609100519126699</v>
      </c>
      <c r="L18" s="79">
        <v>3600000</v>
      </c>
      <c r="M18" s="81">
        <f t="shared" si="1"/>
        <v>0.43220254444444445</v>
      </c>
      <c r="N18" s="76"/>
    </row>
    <row r="19" spans="1:14" ht="9" x14ac:dyDescent="0.15">
      <c r="A19" s="69" t="s">
        <v>61</v>
      </c>
      <c r="B19" s="79" t="s">
        <v>99</v>
      </c>
      <c r="C19" s="79" t="s">
        <v>99</v>
      </c>
      <c r="D19" s="79" t="s">
        <v>99</v>
      </c>
      <c r="E19" s="80" t="s">
        <v>99</v>
      </c>
      <c r="G19" s="69" t="s">
        <v>61</v>
      </c>
      <c r="H19" s="79">
        <v>2176720.33</v>
      </c>
      <c r="I19" s="79">
        <v>3214916.57</v>
      </c>
      <c r="J19" s="79">
        <v>-1038196.24</v>
      </c>
      <c r="K19" s="77">
        <f t="shared" si="0"/>
        <v>-0.32293100532932328</v>
      </c>
      <c r="L19" s="79">
        <v>2900000</v>
      </c>
      <c r="M19" s="81">
        <f t="shared" si="1"/>
        <v>0.75059321724137928</v>
      </c>
      <c r="N19" s="76"/>
    </row>
    <row r="20" spans="1:14" ht="9" x14ac:dyDescent="0.15">
      <c r="A20" s="69" t="s">
        <v>47</v>
      </c>
      <c r="B20" s="79">
        <v>91065.05</v>
      </c>
      <c r="C20" s="79">
        <v>5371.48</v>
      </c>
      <c r="D20" s="79">
        <v>51551.27</v>
      </c>
      <c r="E20" s="80">
        <v>137244.84</v>
      </c>
      <c r="G20" s="69" t="s">
        <v>47</v>
      </c>
      <c r="H20" s="79">
        <v>23134009.289999999</v>
      </c>
      <c r="I20" s="79">
        <v>21550017.710000001</v>
      </c>
      <c r="J20" s="79">
        <v>1583991.58</v>
      </c>
      <c r="K20" s="77">
        <f t="shared" si="0"/>
        <v>7.3503029153659014E-2</v>
      </c>
      <c r="L20" s="79">
        <v>29800000</v>
      </c>
      <c r="M20" s="81">
        <f t="shared" si="1"/>
        <v>0.7763090365771812</v>
      </c>
      <c r="N20" s="76"/>
    </row>
    <row r="21" spans="1:14" ht="9" x14ac:dyDescent="0.15">
      <c r="A21" s="69" t="s">
        <v>62</v>
      </c>
      <c r="B21" s="79">
        <v>3595119.8</v>
      </c>
      <c r="C21" s="79">
        <v>3923430.64</v>
      </c>
      <c r="D21" s="79">
        <v>74873.149999999994</v>
      </c>
      <c r="E21" s="80">
        <v>-253437.69</v>
      </c>
      <c r="G21" s="69" t="s">
        <v>62</v>
      </c>
      <c r="H21" s="79">
        <v>-58726582.079999998</v>
      </c>
      <c r="I21" s="79">
        <v>-42393243.899999999</v>
      </c>
      <c r="J21" s="79">
        <v>-16333338.18</v>
      </c>
      <c r="K21" s="77">
        <f t="shared" si="0"/>
        <v>-0.38528163163281781</v>
      </c>
      <c r="L21" s="79">
        <v>-28000000</v>
      </c>
      <c r="M21" s="81"/>
      <c r="N21" s="76"/>
    </row>
    <row r="22" spans="1:14" ht="5.0999999999999996" customHeight="1" x14ac:dyDescent="0.15">
      <c r="A22" s="78"/>
      <c r="B22" s="82"/>
      <c r="C22" s="83"/>
      <c r="D22" s="83"/>
      <c r="E22" s="82"/>
      <c r="G22" s="78"/>
      <c r="H22" s="83"/>
      <c r="I22" s="83"/>
      <c r="J22" s="83"/>
      <c r="K22" s="84"/>
      <c r="L22" s="83"/>
      <c r="M22" s="85"/>
      <c r="N22" s="76"/>
    </row>
    <row r="23" spans="1:14" ht="3" customHeight="1" x14ac:dyDescent="0.15">
      <c r="A23" s="69"/>
      <c r="B23" s="79"/>
      <c r="C23" s="79"/>
      <c r="D23" s="79"/>
      <c r="E23" s="80"/>
      <c r="G23" s="69"/>
      <c r="H23" s="79"/>
      <c r="I23" s="79"/>
      <c r="J23" s="79"/>
      <c r="K23" s="77"/>
      <c r="L23" s="79"/>
      <c r="M23" s="81"/>
      <c r="N23" s="76"/>
    </row>
    <row r="24" spans="1:14" s="11" customFormat="1" ht="9" x14ac:dyDescent="0.15">
      <c r="A24" s="86" t="s">
        <v>2</v>
      </c>
      <c r="B24" s="67">
        <v>51250582.140000001</v>
      </c>
      <c r="C24" s="67">
        <v>3980931.47</v>
      </c>
      <c r="D24" s="67">
        <v>659631.51</v>
      </c>
      <c r="E24" s="87">
        <v>47929282.18</v>
      </c>
      <c r="G24" s="86" t="s">
        <v>2</v>
      </c>
      <c r="H24" s="67">
        <v>632299858.82000005</v>
      </c>
      <c r="I24" s="67">
        <v>642420052.45000005</v>
      </c>
      <c r="J24" s="67">
        <v>-10120193.630000001</v>
      </c>
      <c r="K24" s="88">
        <f t="shared" ref="K24" si="2">IF(ISERROR((H24-I24)/ABS(I24)),"",(H24-I24)/ABS(I24))</f>
        <v>-1.5753234338505735E-2</v>
      </c>
      <c r="L24" s="67">
        <v>865700000</v>
      </c>
      <c r="M24" s="89">
        <f t="shared" ref="M24" si="3">H24/L24</f>
        <v>0.73039142753840824</v>
      </c>
      <c r="N24" s="68"/>
    </row>
    <row r="25" spans="1:14" ht="3" customHeight="1" x14ac:dyDescent="0.15">
      <c r="A25" s="78"/>
      <c r="B25" s="83"/>
      <c r="C25" s="83"/>
      <c r="D25" s="83"/>
      <c r="E25" s="82"/>
      <c r="G25" s="78"/>
      <c r="H25" s="83"/>
      <c r="I25" s="83"/>
      <c r="J25" s="83"/>
      <c r="K25" s="84"/>
      <c r="L25" s="83"/>
      <c r="M25" s="85"/>
      <c r="N25" s="76"/>
    </row>
    <row r="26" spans="1:14" ht="5.0999999999999996" customHeight="1" x14ac:dyDescent="0.15">
      <c r="A26" s="69"/>
      <c r="B26" s="79"/>
      <c r="C26" s="79"/>
      <c r="D26" s="79"/>
      <c r="E26" s="80"/>
      <c r="G26" s="69"/>
      <c r="H26" s="79"/>
      <c r="I26" s="79"/>
      <c r="J26" s="79"/>
      <c r="K26" s="77"/>
      <c r="L26" s="79"/>
      <c r="M26" s="81"/>
      <c r="N26" s="76"/>
    </row>
    <row r="27" spans="1:14" ht="9" customHeight="1" x14ac:dyDescent="0.15">
      <c r="A27" s="69" t="s">
        <v>3</v>
      </c>
      <c r="B27" s="79"/>
      <c r="C27" s="79"/>
      <c r="D27" s="79"/>
      <c r="E27" s="80"/>
      <c r="G27" s="69" t="s">
        <v>3</v>
      </c>
      <c r="H27" s="79"/>
      <c r="I27" s="79"/>
      <c r="J27" s="79"/>
      <c r="K27" s="77"/>
      <c r="L27" s="79"/>
      <c r="M27" s="81"/>
      <c r="N27" s="76"/>
    </row>
    <row r="28" spans="1:14" ht="9" x14ac:dyDescent="0.15">
      <c r="A28" s="69" t="s">
        <v>45</v>
      </c>
      <c r="B28" s="79">
        <v>283053.48</v>
      </c>
      <c r="C28" s="79">
        <v>1990.39</v>
      </c>
      <c r="D28" s="79">
        <v>18384.18</v>
      </c>
      <c r="E28" s="80">
        <v>299447.27</v>
      </c>
      <c r="G28" s="69" t="s">
        <v>45</v>
      </c>
      <c r="H28" s="79">
        <v>16075192.210000001</v>
      </c>
      <c r="I28" s="79">
        <v>39392206.039999999</v>
      </c>
      <c r="J28" s="79">
        <v>-23317013.829999998</v>
      </c>
      <c r="K28" s="77">
        <f t="shared" ref="K28:K31" si="4">IF(ISERROR((H28-I28)/ABS(I28)),"",(H28-I28)/ABS(I28))</f>
        <v>-0.59191947275872847</v>
      </c>
      <c r="L28" s="79">
        <v>17700000</v>
      </c>
      <c r="M28" s="81">
        <f t="shared" ref="M28:M31" si="5">H28/L28</f>
        <v>0.90820294971751414</v>
      </c>
      <c r="N28" s="76"/>
    </row>
    <row r="29" spans="1:14" ht="9" x14ac:dyDescent="0.15">
      <c r="A29" s="69" t="s">
        <v>46</v>
      </c>
      <c r="B29" s="79">
        <v>170388.36</v>
      </c>
      <c r="C29" s="79">
        <v>2449.9899999999998</v>
      </c>
      <c r="D29" s="79">
        <v>15914.83</v>
      </c>
      <c r="E29" s="80">
        <v>183853.2</v>
      </c>
      <c r="G29" s="69" t="s">
        <v>46</v>
      </c>
      <c r="H29" s="79">
        <v>7120715.3799999999</v>
      </c>
      <c r="I29" s="79">
        <v>7107462.1799999997</v>
      </c>
      <c r="J29" s="79">
        <v>13253.2</v>
      </c>
      <c r="K29" s="77">
        <f t="shared" si="4"/>
        <v>1.8646880791422216E-3</v>
      </c>
      <c r="L29" s="79">
        <v>9700000</v>
      </c>
      <c r="M29" s="81">
        <f t="shared" si="5"/>
        <v>0.73409436907216497</v>
      </c>
      <c r="N29" s="76"/>
    </row>
    <row r="30" spans="1:14" ht="9" x14ac:dyDescent="0.15">
      <c r="A30" s="69" t="s">
        <v>63</v>
      </c>
      <c r="B30" s="79">
        <v>45680.33</v>
      </c>
      <c r="C30" s="79" t="s">
        <v>99</v>
      </c>
      <c r="D30" s="79" t="s">
        <v>99</v>
      </c>
      <c r="E30" s="80">
        <v>45680.33</v>
      </c>
      <c r="G30" s="69" t="s">
        <v>63</v>
      </c>
      <c r="H30" s="79">
        <v>1555929.11</v>
      </c>
      <c r="I30" s="79">
        <v>2534462.1800000002</v>
      </c>
      <c r="J30" s="79">
        <v>-978533.07</v>
      </c>
      <c r="K30" s="77">
        <f t="shared" si="4"/>
        <v>-0.38609101280809011</v>
      </c>
      <c r="L30" s="79">
        <v>3600000</v>
      </c>
      <c r="M30" s="81">
        <f t="shared" si="5"/>
        <v>0.43220253055555558</v>
      </c>
      <c r="N30" s="76"/>
    </row>
    <row r="31" spans="1:14" ht="9" x14ac:dyDescent="0.15">
      <c r="A31" s="69" t="s">
        <v>1</v>
      </c>
      <c r="B31" s="79">
        <v>29079278.98</v>
      </c>
      <c r="C31" s="79">
        <v>309311.84999999998</v>
      </c>
      <c r="D31" s="79">
        <v>34088.43</v>
      </c>
      <c r="E31" s="80">
        <v>28804055.559999999</v>
      </c>
      <c r="G31" s="69" t="s">
        <v>1</v>
      </c>
      <c r="H31" s="79">
        <v>153800678.47999999</v>
      </c>
      <c r="I31" s="79">
        <v>140726170.38999999</v>
      </c>
      <c r="J31" s="79">
        <v>13074508.09</v>
      </c>
      <c r="K31" s="77">
        <f t="shared" si="4"/>
        <v>9.2907438991383789E-2</v>
      </c>
      <c r="L31" s="79">
        <v>166300000</v>
      </c>
      <c r="M31" s="81">
        <f t="shared" si="5"/>
        <v>0.92483871605532164</v>
      </c>
      <c r="N31" s="76"/>
    </row>
    <row r="32" spans="1:14" ht="5.0999999999999996" customHeight="1" x14ac:dyDescent="0.15">
      <c r="A32" s="78"/>
      <c r="B32" s="83"/>
      <c r="C32" s="83"/>
      <c r="D32" s="83"/>
      <c r="E32" s="82"/>
      <c r="G32" s="78"/>
      <c r="H32" s="83"/>
      <c r="I32" s="83"/>
      <c r="J32" s="83"/>
      <c r="K32" s="84"/>
      <c r="L32" s="83"/>
      <c r="M32" s="85"/>
      <c r="N32" s="76"/>
    </row>
    <row r="33" spans="1:14" ht="3" customHeight="1" x14ac:dyDescent="0.15">
      <c r="A33" s="69"/>
      <c r="B33" s="79"/>
      <c r="C33" s="79"/>
      <c r="D33" s="79"/>
      <c r="E33" s="80"/>
      <c r="G33" s="69"/>
      <c r="H33" s="79"/>
      <c r="I33" s="79"/>
      <c r="J33" s="79"/>
      <c r="K33" s="77"/>
      <c r="L33" s="79"/>
      <c r="M33" s="81"/>
      <c r="N33" s="76"/>
    </row>
    <row r="34" spans="1:14" s="11" customFormat="1" ht="9" x14ac:dyDescent="0.15">
      <c r="A34" s="71" t="s">
        <v>10</v>
      </c>
      <c r="B34" s="67">
        <v>29578401.149999999</v>
      </c>
      <c r="C34" s="67">
        <v>313752.23</v>
      </c>
      <c r="D34" s="67">
        <v>68387.44</v>
      </c>
      <c r="E34" s="87">
        <v>29333036.359999999</v>
      </c>
      <c r="G34" s="71" t="s">
        <v>10</v>
      </c>
      <c r="H34" s="67">
        <v>178552515.18000001</v>
      </c>
      <c r="I34" s="67">
        <v>189760300.78999999</v>
      </c>
      <c r="J34" s="67">
        <v>-11207785.609999999</v>
      </c>
      <c r="K34" s="88">
        <f t="shared" ref="K34" si="6">IF(ISERROR((H34-I34)/ABS(I34)),"",(H34-I34)/ABS(I34))</f>
        <v>-5.9062857527840795E-2</v>
      </c>
      <c r="L34" s="67">
        <v>197300000</v>
      </c>
      <c r="M34" s="89">
        <f t="shared" ref="M34" si="7">H34/L34</f>
        <v>0.90497980324379124</v>
      </c>
      <c r="N34" s="68"/>
    </row>
    <row r="35" spans="1:14" ht="3" customHeight="1" x14ac:dyDescent="0.15">
      <c r="A35" s="78"/>
      <c r="B35" s="83"/>
      <c r="C35" s="83"/>
      <c r="D35" s="83"/>
      <c r="E35" s="82"/>
      <c r="G35" s="78"/>
      <c r="H35" s="83"/>
      <c r="I35" s="83"/>
      <c r="J35" s="83"/>
      <c r="K35" s="84"/>
      <c r="L35" s="83"/>
      <c r="M35" s="85"/>
      <c r="N35" s="76"/>
    </row>
    <row r="36" spans="1:14" ht="5.0999999999999996" customHeight="1" x14ac:dyDescent="0.15">
      <c r="A36" s="78"/>
      <c r="B36" s="79"/>
      <c r="C36" s="79"/>
      <c r="D36" s="79"/>
      <c r="E36" s="80"/>
      <c r="G36" s="69"/>
      <c r="H36" s="79"/>
      <c r="I36" s="79"/>
      <c r="J36" s="79"/>
      <c r="K36" s="77"/>
      <c r="L36" s="79"/>
      <c r="M36" s="81"/>
      <c r="N36" s="76"/>
    </row>
    <row r="37" spans="1:14" ht="9" x14ac:dyDescent="0.15">
      <c r="A37" s="69" t="s">
        <v>64</v>
      </c>
      <c r="B37" s="79">
        <v>1164991.0900000001</v>
      </c>
      <c r="C37" s="79" t="s">
        <v>99</v>
      </c>
      <c r="D37" s="79">
        <v>287.47000000000003</v>
      </c>
      <c r="E37" s="80">
        <v>1165278.56</v>
      </c>
      <c r="G37" s="69" t="s">
        <v>64</v>
      </c>
      <c r="H37" s="79">
        <v>9636868.1400000006</v>
      </c>
      <c r="I37" s="79">
        <v>10928949.460000001</v>
      </c>
      <c r="J37" s="79">
        <v>-1292081.32</v>
      </c>
      <c r="K37" s="77">
        <f t="shared" ref="K37:K41" si="8">IF(ISERROR((H37-I37)/ABS(I37)),"",(H37-I37)/ABS(I37))</f>
        <v>-0.11822557371401736</v>
      </c>
      <c r="L37" s="79">
        <v>14200000</v>
      </c>
      <c r="M37" s="81">
        <f t="shared" ref="M37:M41" si="9">H37/L37</f>
        <v>0.67865268591549299</v>
      </c>
      <c r="N37" s="76"/>
    </row>
    <row r="38" spans="1:14" ht="9" x14ac:dyDescent="0.15">
      <c r="A38" s="69" t="s">
        <v>90</v>
      </c>
      <c r="B38" s="79">
        <v>907439.64</v>
      </c>
      <c r="C38" s="79">
        <v>98312.18</v>
      </c>
      <c r="D38" s="79" t="s">
        <v>99</v>
      </c>
      <c r="E38" s="80">
        <v>809127.46</v>
      </c>
      <c r="G38" s="69" t="s">
        <v>90</v>
      </c>
      <c r="H38" s="79">
        <v>24617060.82</v>
      </c>
      <c r="I38" s="79">
        <v>20186835.289999999</v>
      </c>
      <c r="J38" s="79">
        <v>4430225.53</v>
      </c>
      <c r="K38" s="77">
        <f t="shared" si="8"/>
        <v>0.2194611223778406</v>
      </c>
      <c r="L38" s="79">
        <v>21100000</v>
      </c>
      <c r="M38" s="81">
        <f t="shared" si="9"/>
        <v>1.1666853469194314</v>
      </c>
      <c r="N38" s="76"/>
    </row>
    <row r="39" spans="1:14" ht="9" x14ac:dyDescent="0.15">
      <c r="A39" s="69" t="s">
        <v>65</v>
      </c>
      <c r="B39" s="79">
        <v>169229.05</v>
      </c>
      <c r="C39" s="79">
        <v>76570.559999999998</v>
      </c>
      <c r="D39" s="79">
        <v>1333.99</v>
      </c>
      <c r="E39" s="80">
        <v>93992.48</v>
      </c>
      <c r="G39" s="69" t="s">
        <v>65</v>
      </c>
      <c r="H39" s="79">
        <v>7202199.2400000002</v>
      </c>
      <c r="I39" s="79">
        <v>9147284.5399999991</v>
      </c>
      <c r="J39" s="79">
        <v>-1945085.3</v>
      </c>
      <c r="K39" s="77">
        <f t="shared" si="8"/>
        <v>-0.21264073414294371</v>
      </c>
      <c r="L39" s="79">
        <v>6600000</v>
      </c>
      <c r="M39" s="81">
        <f t="shared" si="9"/>
        <v>1.0912423090909091</v>
      </c>
      <c r="N39" s="76"/>
    </row>
    <row r="40" spans="1:14" ht="9" x14ac:dyDescent="0.15">
      <c r="A40" s="69" t="s">
        <v>48</v>
      </c>
      <c r="B40" s="79" t="s">
        <v>99</v>
      </c>
      <c r="C40" s="79" t="s">
        <v>99</v>
      </c>
      <c r="D40" s="79" t="s">
        <v>99</v>
      </c>
      <c r="E40" s="80" t="s">
        <v>99</v>
      </c>
      <c r="G40" s="69" t="s">
        <v>48</v>
      </c>
      <c r="H40" s="79">
        <v>3549599.97</v>
      </c>
      <c r="I40" s="79">
        <v>3286089.82</v>
      </c>
      <c r="J40" s="79">
        <v>263510.15000000002</v>
      </c>
      <c r="K40" s="77">
        <f t="shared" si="8"/>
        <v>8.0189576193629541E-2</v>
      </c>
      <c r="L40" s="79">
        <v>3400000</v>
      </c>
      <c r="M40" s="81">
        <f t="shared" si="9"/>
        <v>1.0439999911764706</v>
      </c>
      <c r="N40" s="76"/>
    </row>
    <row r="41" spans="1:14" ht="9" x14ac:dyDescent="0.15">
      <c r="A41" s="69" t="s">
        <v>66</v>
      </c>
      <c r="B41" s="79">
        <v>2008301.42</v>
      </c>
      <c r="C41" s="79" t="s">
        <v>99</v>
      </c>
      <c r="D41" s="79">
        <v>1767.75</v>
      </c>
      <c r="E41" s="80">
        <v>2010069.17</v>
      </c>
      <c r="G41" s="69" t="s">
        <v>66</v>
      </c>
      <c r="H41" s="79">
        <v>2632139.06</v>
      </c>
      <c r="I41" s="79">
        <v>4923620.5</v>
      </c>
      <c r="J41" s="79">
        <v>-2291481.44</v>
      </c>
      <c r="K41" s="77">
        <f t="shared" si="8"/>
        <v>-0.46540578015710188</v>
      </c>
      <c r="L41" s="79">
        <v>3390660</v>
      </c>
      <c r="M41" s="81">
        <f t="shared" si="9"/>
        <v>0.77629106427657157</v>
      </c>
      <c r="N41" s="76"/>
    </row>
    <row r="42" spans="1:14" ht="9" x14ac:dyDescent="0.15">
      <c r="A42" s="69" t="s">
        <v>53</v>
      </c>
      <c r="B42" s="79"/>
      <c r="C42" s="79"/>
      <c r="D42" s="79"/>
      <c r="E42" s="80"/>
      <c r="G42" s="69" t="s">
        <v>53</v>
      </c>
      <c r="H42" s="79"/>
      <c r="I42" s="79"/>
      <c r="J42" s="79"/>
      <c r="K42" s="77"/>
      <c r="L42" s="79"/>
      <c r="M42" s="81"/>
      <c r="N42" s="76"/>
    </row>
    <row r="43" spans="1:14" ht="5.0999999999999996" customHeight="1" x14ac:dyDescent="0.15">
      <c r="A43" s="78"/>
      <c r="B43" s="83"/>
      <c r="C43" s="83"/>
      <c r="D43" s="83"/>
      <c r="E43" s="82"/>
      <c r="G43" s="78"/>
      <c r="H43" s="83"/>
      <c r="I43" s="83"/>
      <c r="J43" s="83"/>
      <c r="K43" s="84"/>
      <c r="L43" s="83"/>
      <c r="M43" s="85"/>
      <c r="N43" s="76"/>
    </row>
    <row r="44" spans="1:14" ht="3" customHeight="1" x14ac:dyDescent="0.15">
      <c r="A44" s="69"/>
      <c r="B44" s="79"/>
      <c r="C44" s="79"/>
      <c r="D44" s="79"/>
      <c r="E44" s="80"/>
      <c r="G44" s="69"/>
      <c r="H44" s="79"/>
      <c r="I44" s="79"/>
      <c r="J44" s="79"/>
      <c r="K44" s="77"/>
      <c r="L44" s="79"/>
      <c r="M44" s="81"/>
      <c r="N44" s="76"/>
    </row>
    <row r="45" spans="1:14" s="11" customFormat="1" ht="9" x14ac:dyDescent="0.15">
      <c r="A45" s="71" t="s">
        <v>35</v>
      </c>
      <c r="B45" s="67">
        <v>85078944.489999995</v>
      </c>
      <c r="C45" s="67">
        <v>4469566.4400000004</v>
      </c>
      <c r="D45" s="67">
        <v>731408.16</v>
      </c>
      <c r="E45" s="87">
        <v>81340786.209999993</v>
      </c>
      <c r="G45" s="71" t="s">
        <v>35</v>
      </c>
      <c r="H45" s="67">
        <v>858490241.23000002</v>
      </c>
      <c r="I45" s="67">
        <v>880653132.85000002</v>
      </c>
      <c r="J45" s="67">
        <v>-22162891.620000001</v>
      </c>
      <c r="K45" s="88">
        <f t="shared" ref="K45" si="10">IF(ISERROR((H45-I45)/ABS(I45)),"",(H45-I45)/ABS(I45))</f>
        <v>-2.5166425682579124E-2</v>
      </c>
      <c r="L45" s="67">
        <v>1111690660</v>
      </c>
      <c r="M45" s="89">
        <f t="shared" ref="M45" si="11">H45/L45</f>
        <v>0.77223842217942174</v>
      </c>
      <c r="N45" s="68"/>
    </row>
    <row r="46" spans="1:14" ht="3" customHeight="1" x14ac:dyDescent="0.15">
      <c r="A46" s="78"/>
      <c r="B46" s="83"/>
      <c r="C46" s="83"/>
      <c r="D46" s="83"/>
      <c r="E46" s="82"/>
      <c r="G46" s="78"/>
      <c r="H46" s="83"/>
      <c r="I46" s="83"/>
      <c r="J46" s="83"/>
      <c r="K46" s="84"/>
      <c r="L46" s="83"/>
      <c r="M46" s="85"/>
      <c r="N46" s="76"/>
    </row>
    <row r="47" spans="1:14" ht="5.0999999999999996" customHeight="1" x14ac:dyDescent="0.15">
      <c r="A47" s="69"/>
      <c r="B47" s="79"/>
      <c r="C47" s="79"/>
      <c r="D47" s="79"/>
      <c r="E47" s="80"/>
      <c r="G47" s="69"/>
      <c r="H47" s="79"/>
      <c r="I47" s="79"/>
      <c r="J47" s="79"/>
      <c r="K47" s="77"/>
      <c r="L47" s="79"/>
      <c r="M47" s="81"/>
      <c r="N47" s="76"/>
    </row>
    <row r="48" spans="1:14" ht="9" x14ac:dyDescent="0.15">
      <c r="A48" s="69" t="s">
        <v>82</v>
      </c>
      <c r="B48" s="79">
        <v>73041435.680000007</v>
      </c>
      <c r="C48" s="79">
        <v>22819316.829999998</v>
      </c>
      <c r="D48" s="79">
        <v>376812.28</v>
      </c>
      <c r="E48" s="80">
        <v>50598931.130000003</v>
      </c>
      <c r="G48" s="69" t="s">
        <v>82</v>
      </c>
      <c r="H48" s="79">
        <v>517442971.54000002</v>
      </c>
      <c r="I48" s="79">
        <v>504275554.5</v>
      </c>
      <c r="J48" s="79">
        <v>13167417.039999999</v>
      </c>
      <c r="K48" s="77">
        <f t="shared" ref="K48:K51" si="12">IF(ISERROR((H48-I48)/ABS(I48)),"",(H48-I48)/ABS(I48))</f>
        <v>2.6111551358177172E-2</v>
      </c>
      <c r="L48" s="79">
        <v>691825680</v>
      </c>
      <c r="M48" s="81">
        <f t="shared" ref="M48:M51" si="13">H48/L48</f>
        <v>0.74793837016862397</v>
      </c>
      <c r="N48" s="76"/>
    </row>
    <row r="49" spans="1:14" ht="9" x14ac:dyDescent="0.15">
      <c r="A49" s="69" t="s">
        <v>67</v>
      </c>
      <c r="B49" s="79">
        <v>1574499.34</v>
      </c>
      <c r="C49" s="79" t="s">
        <v>99</v>
      </c>
      <c r="D49" s="79">
        <v>549.63</v>
      </c>
      <c r="E49" s="80">
        <v>1575048.97</v>
      </c>
      <c r="G49" s="69" t="s">
        <v>67</v>
      </c>
      <c r="H49" s="79">
        <v>17816327.809999999</v>
      </c>
      <c r="I49" s="79">
        <v>15539679.779999999</v>
      </c>
      <c r="J49" s="79">
        <v>2276648.0299999998</v>
      </c>
      <c r="K49" s="77">
        <f t="shared" si="12"/>
        <v>0.14650546615060298</v>
      </c>
      <c r="L49" s="79">
        <v>20100000</v>
      </c>
      <c r="M49" s="81">
        <f t="shared" si="13"/>
        <v>0.88638446815920391</v>
      </c>
      <c r="N49" s="76"/>
    </row>
    <row r="50" spans="1:14" ht="9" x14ac:dyDescent="0.15">
      <c r="A50" s="69" t="s">
        <v>49</v>
      </c>
      <c r="B50" s="79">
        <v>248695.44</v>
      </c>
      <c r="C50" s="79" t="s">
        <v>99</v>
      </c>
      <c r="D50" s="79">
        <v>1.18</v>
      </c>
      <c r="E50" s="80">
        <v>248696.62</v>
      </c>
      <c r="G50" s="69" t="s">
        <v>49</v>
      </c>
      <c r="H50" s="79">
        <v>5294941.93</v>
      </c>
      <c r="I50" s="79">
        <v>5852774.4699999997</v>
      </c>
      <c r="J50" s="79">
        <v>-557832.54</v>
      </c>
      <c r="K50" s="77">
        <f t="shared" si="12"/>
        <v>-9.5310786851487903E-2</v>
      </c>
      <c r="L50" s="79">
        <v>8500000</v>
      </c>
      <c r="M50" s="81">
        <f t="shared" si="13"/>
        <v>0.62293434470588227</v>
      </c>
      <c r="N50" s="76"/>
    </row>
    <row r="51" spans="1:14" ht="9" x14ac:dyDescent="0.15">
      <c r="A51" s="69" t="s">
        <v>68</v>
      </c>
      <c r="B51" s="79">
        <v>322049.05</v>
      </c>
      <c r="C51" s="79">
        <v>340147.55</v>
      </c>
      <c r="D51" s="79" t="s">
        <v>99</v>
      </c>
      <c r="E51" s="80">
        <v>-18098.5</v>
      </c>
      <c r="G51" s="69" t="s">
        <v>68</v>
      </c>
      <c r="H51" s="79">
        <v>3389220.55</v>
      </c>
      <c r="I51" s="79">
        <v>3934099.21</v>
      </c>
      <c r="J51" s="79">
        <v>-544878.66</v>
      </c>
      <c r="K51" s="77">
        <f t="shared" si="12"/>
        <v>-0.13850150464304131</v>
      </c>
      <c r="L51" s="79">
        <v>5700000</v>
      </c>
      <c r="M51" s="81">
        <f t="shared" si="13"/>
        <v>0.59460009649122803</v>
      </c>
      <c r="N51" s="76"/>
    </row>
    <row r="52" spans="1:14" ht="9" x14ac:dyDescent="0.15">
      <c r="A52" s="69" t="s">
        <v>69</v>
      </c>
      <c r="B52" s="79"/>
      <c r="C52" s="79"/>
      <c r="D52" s="79"/>
      <c r="E52" s="80"/>
      <c r="G52" s="69" t="s">
        <v>69</v>
      </c>
      <c r="H52" s="79"/>
      <c r="I52" s="79"/>
      <c r="J52" s="79"/>
      <c r="K52" s="77"/>
      <c r="L52" s="79"/>
      <c r="M52" s="81"/>
      <c r="N52" s="76"/>
    </row>
    <row r="53" spans="1:14" ht="9" x14ac:dyDescent="0.15">
      <c r="A53" s="69" t="s">
        <v>50</v>
      </c>
      <c r="B53" s="79">
        <v>27328.51</v>
      </c>
      <c r="C53" s="79" t="s">
        <v>99</v>
      </c>
      <c r="D53" s="79" t="s">
        <v>99</v>
      </c>
      <c r="E53" s="80">
        <v>27328.51</v>
      </c>
      <c r="G53" s="69" t="s">
        <v>50</v>
      </c>
      <c r="H53" s="79">
        <v>779455.23</v>
      </c>
      <c r="I53" s="79">
        <v>612747.16</v>
      </c>
      <c r="J53" s="79">
        <v>166708.07</v>
      </c>
      <c r="K53" s="77">
        <f t="shared" ref="K53:K65" si="14">IF(ISERROR((H53-I53)/ABS(I53)),"",(H53-I53)/ABS(I53))</f>
        <v>0.27206665470305885</v>
      </c>
      <c r="L53" s="79">
        <v>645580</v>
      </c>
      <c r="M53" s="81">
        <f t="shared" ref="M53:M65" si="15">H53/L53</f>
        <v>1.2073720220576845</v>
      </c>
      <c r="N53" s="76"/>
    </row>
    <row r="54" spans="1:14" ht="9" x14ac:dyDescent="0.15">
      <c r="A54" s="69" t="s">
        <v>51</v>
      </c>
      <c r="B54" s="79">
        <v>5541.12</v>
      </c>
      <c r="C54" s="79">
        <v>8714.43</v>
      </c>
      <c r="D54" s="79" t="s">
        <v>99</v>
      </c>
      <c r="E54" s="80">
        <v>-3173.31</v>
      </c>
      <c r="G54" s="69" t="s">
        <v>51</v>
      </c>
      <c r="H54" s="79">
        <v>33047.370000000003</v>
      </c>
      <c r="I54" s="79">
        <v>32012.25</v>
      </c>
      <c r="J54" s="79">
        <v>1035.1199999999999</v>
      </c>
      <c r="K54" s="77">
        <f t="shared" si="14"/>
        <v>3.2335121711220008E-2</v>
      </c>
      <c r="L54" s="79">
        <v>9620</v>
      </c>
      <c r="M54" s="81">
        <f t="shared" si="15"/>
        <v>3.4352775467775469</v>
      </c>
      <c r="N54" s="76"/>
    </row>
    <row r="55" spans="1:14" ht="9" x14ac:dyDescent="0.15">
      <c r="A55" s="69" t="s">
        <v>4</v>
      </c>
      <c r="B55" s="79"/>
      <c r="C55" s="79"/>
      <c r="D55" s="79"/>
      <c r="E55" s="80"/>
      <c r="G55" s="69" t="s">
        <v>4</v>
      </c>
      <c r="H55" s="79"/>
      <c r="I55" s="79"/>
      <c r="J55" s="79"/>
      <c r="K55" s="77"/>
      <c r="L55" s="79"/>
      <c r="M55" s="81"/>
      <c r="N55" s="76"/>
    </row>
    <row r="56" spans="1:14" ht="9" x14ac:dyDescent="0.15">
      <c r="A56" s="69" t="s">
        <v>106</v>
      </c>
      <c r="B56" s="79">
        <v>40579100.18</v>
      </c>
      <c r="C56" s="79">
        <v>391973.44</v>
      </c>
      <c r="D56" s="79" t="s">
        <v>99</v>
      </c>
      <c r="E56" s="80">
        <v>40187126.740000002</v>
      </c>
      <c r="G56" s="69" t="s">
        <v>106</v>
      </c>
      <c r="H56" s="79">
        <v>191949487.41</v>
      </c>
      <c r="I56" s="79">
        <v>172191216.58000001</v>
      </c>
      <c r="J56" s="79">
        <v>19758270.829999998</v>
      </c>
      <c r="K56" s="77">
        <f t="shared" ref="K56:K57" si="16">IF(ISERROR((H56-I56)/ABS(I56)),"",(H56-I56)/ABS(I56))</f>
        <v>0.11474610158654808</v>
      </c>
      <c r="L56" s="79">
        <v>247338000</v>
      </c>
      <c r="M56" s="81">
        <f t="shared" ref="M56" si="17">H56/L56</f>
        <v>0.77606145198069043</v>
      </c>
      <c r="N56" s="76"/>
    </row>
    <row r="57" spans="1:14" ht="9" x14ac:dyDescent="0.15">
      <c r="A57" s="69" t="s">
        <v>107</v>
      </c>
      <c r="B57" s="79">
        <v>330689.34000000003</v>
      </c>
      <c r="C57" s="79">
        <v>21224.99</v>
      </c>
      <c r="D57" s="79" t="s">
        <v>99</v>
      </c>
      <c r="E57" s="80">
        <v>309464.34999999998</v>
      </c>
      <c r="G57" s="69" t="s">
        <v>107</v>
      </c>
      <c r="H57" s="79">
        <v>-186885.67</v>
      </c>
      <c r="I57" s="79">
        <v>-284390.83</v>
      </c>
      <c r="J57" s="79">
        <v>97505.16</v>
      </c>
      <c r="K57" s="77">
        <f t="shared" si="16"/>
        <v>0.34285620250132537</v>
      </c>
      <c r="L57" s="79" t="s">
        <v>99</v>
      </c>
      <c r="M57" s="81"/>
      <c r="N57" s="76"/>
    </row>
    <row r="58" spans="1:14" ht="9" x14ac:dyDescent="0.15">
      <c r="A58" s="69" t="s">
        <v>52</v>
      </c>
      <c r="B58" s="79">
        <v>6408060.1900000004</v>
      </c>
      <c r="C58" s="79" t="s">
        <v>99</v>
      </c>
      <c r="D58" s="79" t="s">
        <v>99</v>
      </c>
      <c r="E58" s="80">
        <v>6408060.1900000004</v>
      </c>
      <c r="G58" s="69" t="s">
        <v>52</v>
      </c>
      <c r="H58" s="79">
        <v>43232137.079999998</v>
      </c>
      <c r="I58" s="79">
        <v>43177385.859999999</v>
      </c>
      <c r="J58" s="79">
        <v>54751.22</v>
      </c>
      <c r="K58" s="77">
        <f t="shared" si="14"/>
        <v>1.2680531465597813E-3</v>
      </c>
      <c r="L58" s="79">
        <v>59787000</v>
      </c>
      <c r="M58" s="81">
        <f t="shared" si="15"/>
        <v>0.72310263234482408</v>
      </c>
      <c r="N58" s="76"/>
    </row>
    <row r="59" spans="1:14" ht="9" x14ac:dyDescent="0.15">
      <c r="A59" s="69" t="s">
        <v>5</v>
      </c>
      <c r="B59" s="79">
        <v>50675.99</v>
      </c>
      <c r="C59" s="79">
        <v>65051.86</v>
      </c>
      <c r="D59" s="79" t="s">
        <v>99</v>
      </c>
      <c r="E59" s="80">
        <v>-14375.87</v>
      </c>
      <c r="G59" s="69" t="s">
        <v>5</v>
      </c>
      <c r="H59" s="79">
        <v>337734.23</v>
      </c>
      <c r="I59" s="79">
        <v>468097.78</v>
      </c>
      <c r="J59" s="79">
        <v>-130363.55</v>
      </c>
      <c r="K59" s="77">
        <f t="shared" si="14"/>
        <v>-0.27849640731045561</v>
      </c>
      <c r="L59" s="79">
        <v>606060</v>
      </c>
      <c r="M59" s="81">
        <f t="shared" si="15"/>
        <v>0.55726203676203678</v>
      </c>
      <c r="N59" s="76"/>
    </row>
    <row r="60" spans="1:14" ht="9" x14ac:dyDescent="0.15">
      <c r="A60" s="69" t="s">
        <v>42</v>
      </c>
      <c r="B60" s="79">
        <v>952081.42</v>
      </c>
      <c r="C60" s="79">
        <v>164230.60999999999</v>
      </c>
      <c r="D60" s="79" t="s">
        <v>99</v>
      </c>
      <c r="E60" s="80">
        <v>787850.81</v>
      </c>
      <c r="G60" s="69" t="s">
        <v>42</v>
      </c>
      <c r="H60" s="79">
        <v>8614507.3699999992</v>
      </c>
      <c r="I60" s="79">
        <v>8778473.0700000003</v>
      </c>
      <c r="J60" s="79">
        <v>-163965.70000000001</v>
      </c>
      <c r="K60" s="77">
        <f t="shared" si="14"/>
        <v>-1.8678157202571575E-2</v>
      </c>
      <c r="L60" s="79">
        <v>11466000</v>
      </c>
      <c r="M60" s="81">
        <f t="shared" si="15"/>
        <v>0.7513088583638583</v>
      </c>
      <c r="N60" s="76"/>
    </row>
    <row r="61" spans="1:14" ht="9" x14ac:dyDescent="0.15">
      <c r="A61" s="69" t="s">
        <v>70</v>
      </c>
      <c r="B61" s="79"/>
      <c r="C61" s="79"/>
      <c r="D61" s="79"/>
      <c r="E61" s="80"/>
      <c r="G61" s="69" t="s">
        <v>70</v>
      </c>
      <c r="H61" s="79"/>
      <c r="I61" s="79"/>
      <c r="J61" s="79"/>
      <c r="K61" s="77"/>
      <c r="L61" s="79"/>
      <c r="M61" s="81"/>
      <c r="N61" s="76"/>
    </row>
    <row r="62" spans="1:14" ht="9" x14ac:dyDescent="0.15">
      <c r="A62" s="69" t="s">
        <v>71</v>
      </c>
      <c r="B62" s="79">
        <v>648971</v>
      </c>
      <c r="C62" s="79" t="s">
        <v>99</v>
      </c>
      <c r="D62" s="79" t="s">
        <v>99</v>
      </c>
      <c r="E62" s="80">
        <v>648971</v>
      </c>
      <c r="G62" s="69" t="s">
        <v>71</v>
      </c>
      <c r="H62" s="79">
        <v>8220079.7599999998</v>
      </c>
      <c r="I62" s="79">
        <v>7607200.7599999998</v>
      </c>
      <c r="J62" s="79">
        <v>612879</v>
      </c>
      <c r="K62" s="77">
        <f t="shared" si="14"/>
        <v>8.056564028421935E-2</v>
      </c>
      <c r="L62" s="79">
        <v>9600000</v>
      </c>
      <c r="M62" s="81">
        <f t="shared" si="15"/>
        <v>0.85625830833333327</v>
      </c>
      <c r="N62" s="76"/>
    </row>
    <row r="63" spans="1:14" ht="9" x14ac:dyDescent="0.15">
      <c r="A63" s="69" t="s">
        <v>72</v>
      </c>
      <c r="B63" s="79">
        <v>211898.18</v>
      </c>
      <c r="C63" s="79">
        <v>2202.66</v>
      </c>
      <c r="D63" s="79" t="s">
        <v>99</v>
      </c>
      <c r="E63" s="80">
        <v>209695.52</v>
      </c>
      <c r="G63" s="69" t="s">
        <v>72</v>
      </c>
      <c r="H63" s="79">
        <v>1072353.83</v>
      </c>
      <c r="I63" s="79">
        <v>1182694.71</v>
      </c>
      <c r="J63" s="79">
        <v>-110340.88</v>
      </c>
      <c r="K63" s="77">
        <f t="shared" si="14"/>
        <v>-9.3296164316148747E-2</v>
      </c>
      <c r="L63" s="79">
        <v>1700000</v>
      </c>
      <c r="M63" s="81">
        <f t="shared" si="15"/>
        <v>0.63079637058823534</v>
      </c>
      <c r="N63" s="76"/>
    </row>
    <row r="64" spans="1:14" ht="9" x14ac:dyDescent="0.15">
      <c r="A64" s="69" t="s">
        <v>73</v>
      </c>
      <c r="B64" s="79">
        <v>109099.63</v>
      </c>
      <c r="C64" s="79" t="s">
        <v>99</v>
      </c>
      <c r="D64" s="79" t="s">
        <v>99</v>
      </c>
      <c r="E64" s="80">
        <v>109099.63</v>
      </c>
      <c r="G64" s="69" t="s">
        <v>73</v>
      </c>
      <c r="H64" s="79">
        <v>237504.77</v>
      </c>
      <c r="I64" s="79">
        <v>263911.33</v>
      </c>
      <c r="J64" s="79">
        <v>-26406.560000000001</v>
      </c>
      <c r="K64" s="77">
        <f t="shared" si="14"/>
        <v>-0.10005845523949285</v>
      </c>
      <c r="L64" s="79">
        <v>350000</v>
      </c>
      <c r="M64" s="81">
        <f t="shared" si="15"/>
        <v>0.67858505714285711</v>
      </c>
      <c r="N64" s="76"/>
    </row>
    <row r="65" spans="1:14" ht="9" x14ac:dyDescent="0.15">
      <c r="A65" s="69" t="s">
        <v>53</v>
      </c>
      <c r="B65" s="79">
        <v>532888.01</v>
      </c>
      <c r="C65" s="79" t="s">
        <v>99</v>
      </c>
      <c r="D65" s="79" t="s">
        <v>99</v>
      </c>
      <c r="E65" s="80">
        <v>532888.01</v>
      </c>
      <c r="G65" s="69" t="s">
        <v>53</v>
      </c>
      <c r="H65" s="79">
        <v>-441484.5</v>
      </c>
      <c r="I65" s="79">
        <v>-1395691.87</v>
      </c>
      <c r="J65" s="79">
        <v>954207.37</v>
      </c>
      <c r="K65" s="77">
        <f t="shared" si="14"/>
        <v>0.68368053902900505</v>
      </c>
      <c r="L65" s="79">
        <v>-819000</v>
      </c>
      <c r="M65" s="81">
        <f t="shared" si="15"/>
        <v>0.53905311355311358</v>
      </c>
      <c r="N65" s="76"/>
    </row>
    <row r="66" spans="1:14" ht="5.0999999999999996" customHeight="1" x14ac:dyDescent="0.15">
      <c r="A66" s="78"/>
      <c r="B66" s="83"/>
      <c r="C66" s="83"/>
      <c r="D66" s="83"/>
      <c r="E66" s="82"/>
      <c r="G66" s="78"/>
      <c r="H66" s="83"/>
      <c r="I66" s="83"/>
      <c r="J66" s="83"/>
      <c r="K66" s="84"/>
      <c r="L66" s="83"/>
      <c r="M66" s="85"/>
      <c r="N66" s="76"/>
    </row>
    <row r="67" spans="1:14" ht="3" customHeight="1" x14ac:dyDescent="0.15">
      <c r="A67" s="69"/>
      <c r="B67" s="79"/>
      <c r="C67" s="79"/>
      <c r="D67" s="79"/>
      <c r="E67" s="80"/>
      <c r="G67" s="69"/>
      <c r="H67" s="79"/>
      <c r="I67" s="79"/>
      <c r="J67" s="79"/>
      <c r="K67" s="77"/>
      <c r="L67" s="79"/>
      <c r="M67" s="81"/>
      <c r="N67" s="76"/>
    </row>
    <row r="68" spans="1:14" s="11" customFormat="1" ht="9" x14ac:dyDescent="0.15">
      <c r="A68" s="71" t="s">
        <v>9</v>
      </c>
      <c r="B68" s="67">
        <v>125043013.08</v>
      </c>
      <c r="C68" s="67">
        <v>23812862.370000001</v>
      </c>
      <c r="D68" s="67">
        <v>377363.09</v>
      </c>
      <c r="E68" s="87">
        <v>101607513.8</v>
      </c>
      <c r="G68" s="71" t="s">
        <v>9</v>
      </c>
      <c r="H68" s="67">
        <v>797791398.71000004</v>
      </c>
      <c r="I68" s="67">
        <v>762235764.75999999</v>
      </c>
      <c r="J68" s="67">
        <v>35555633.950000003</v>
      </c>
      <c r="K68" s="88">
        <f t="shared" ref="K68" si="18">IF(ISERROR((H68-I68)/ABS(I68)),"",(H68-I68)/ABS(I68))</f>
        <v>4.6646504393814701E-2</v>
      </c>
      <c r="L68" s="67">
        <v>1056808940</v>
      </c>
      <c r="M68" s="89">
        <f t="shared" ref="M68" si="19">H68/L68</f>
        <v>0.75490598963895972</v>
      </c>
      <c r="N68" s="68"/>
    </row>
    <row r="69" spans="1:14" ht="3" customHeight="1" x14ac:dyDescent="0.15">
      <c r="A69" s="78"/>
      <c r="B69" s="83"/>
      <c r="C69" s="83"/>
      <c r="D69" s="83"/>
      <c r="E69" s="82"/>
      <c r="G69" s="90"/>
      <c r="H69" s="83"/>
      <c r="I69" s="83"/>
      <c r="J69" s="83"/>
      <c r="K69" s="84"/>
      <c r="L69" s="83"/>
      <c r="M69" s="85"/>
      <c r="N69" s="76"/>
    </row>
    <row r="70" spans="1:14" ht="5.0999999999999996" customHeight="1" x14ac:dyDescent="0.15">
      <c r="A70" s="69"/>
      <c r="B70" s="79"/>
      <c r="C70" s="79"/>
      <c r="D70" s="79"/>
      <c r="E70" s="80"/>
      <c r="G70" s="78"/>
      <c r="H70" s="79"/>
      <c r="I70" s="79"/>
      <c r="J70" s="79"/>
      <c r="K70" s="77"/>
      <c r="L70" s="79"/>
      <c r="M70" s="81"/>
      <c r="N70" s="76"/>
    </row>
    <row r="71" spans="1:14" ht="9" x14ac:dyDescent="0.15">
      <c r="A71" s="69" t="s">
        <v>6</v>
      </c>
      <c r="B71" s="79" t="s">
        <v>99</v>
      </c>
      <c r="C71" s="79" t="s">
        <v>99</v>
      </c>
      <c r="D71" s="79" t="s">
        <v>99</v>
      </c>
      <c r="E71" s="80" t="s">
        <v>99</v>
      </c>
      <c r="G71" s="69" t="s">
        <v>6</v>
      </c>
      <c r="H71" s="79">
        <v>444584.17</v>
      </c>
      <c r="I71" s="79">
        <v>501471.85</v>
      </c>
      <c r="J71" s="79">
        <v>-56887.68</v>
      </c>
      <c r="K71" s="77">
        <f t="shared" ref="K71:K73" si="20">IF(ISERROR((H71-I71)/ABS(I71)),"",(H71-I71)/ABS(I71))</f>
        <v>-0.11344142248463197</v>
      </c>
      <c r="L71" s="79">
        <v>700000</v>
      </c>
      <c r="M71" s="81">
        <f t="shared" ref="M71:M73" si="21">H71/L71</f>
        <v>0.63512024285714286</v>
      </c>
      <c r="N71" s="76"/>
    </row>
    <row r="72" spans="1:14" ht="9" x14ac:dyDescent="0.15">
      <c r="A72" s="69" t="s">
        <v>74</v>
      </c>
      <c r="B72" s="79">
        <v>1281623.6100000001</v>
      </c>
      <c r="C72" s="79" t="s">
        <v>99</v>
      </c>
      <c r="D72" s="79" t="s">
        <v>99</v>
      </c>
      <c r="E72" s="80">
        <v>1281623.6100000001</v>
      </c>
      <c r="G72" s="69" t="s">
        <v>74</v>
      </c>
      <c r="H72" s="79">
        <v>4033547.95</v>
      </c>
      <c r="I72" s="79">
        <v>3791867.43</v>
      </c>
      <c r="J72" s="79">
        <v>241680.52</v>
      </c>
      <c r="K72" s="77">
        <f t="shared" si="20"/>
        <v>6.3736542603758703E-2</v>
      </c>
      <c r="L72" s="79">
        <v>5300000</v>
      </c>
      <c r="M72" s="81">
        <f t="shared" si="21"/>
        <v>0.76104678301886797</v>
      </c>
      <c r="N72" s="76"/>
    </row>
    <row r="73" spans="1:14" ht="9" x14ac:dyDescent="0.15">
      <c r="A73" s="69" t="s">
        <v>54</v>
      </c>
      <c r="B73" s="79">
        <v>44721.85</v>
      </c>
      <c r="C73" s="79" t="s">
        <v>99</v>
      </c>
      <c r="D73" s="79" t="s">
        <v>99</v>
      </c>
      <c r="E73" s="80">
        <v>44721.85</v>
      </c>
      <c r="G73" s="69" t="s">
        <v>54</v>
      </c>
      <c r="H73" s="79">
        <v>513413.78</v>
      </c>
      <c r="I73" s="79">
        <v>439356.26</v>
      </c>
      <c r="J73" s="79">
        <v>74057.52</v>
      </c>
      <c r="K73" s="77">
        <f t="shared" si="20"/>
        <v>0.16855915516032483</v>
      </c>
      <c r="L73" s="79">
        <v>600000</v>
      </c>
      <c r="M73" s="81">
        <f t="shared" si="21"/>
        <v>0.85568963333333337</v>
      </c>
      <c r="N73" s="76"/>
    </row>
    <row r="74" spans="1:14" ht="5.0999999999999996" customHeight="1" x14ac:dyDescent="0.15">
      <c r="A74" s="78"/>
      <c r="B74" s="83"/>
      <c r="C74" s="83"/>
      <c r="D74" s="83"/>
      <c r="E74" s="82"/>
      <c r="G74" s="78"/>
      <c r="H74" s="83"/>
      <c r="I74" s="83"/>
      <c r="J74" s="83"/>
      <c r="K74" s="84"/>
      <c r="L74" s="83"/>
      <c r="M74" s="85"/>
      <c r="N74" s="76"/>
    </row>
    <row r="75" spans="1:14" ht="3" customHeight="1" x14ac:dyDescent="0.15">
      <c r="A75" s="69"/>
      <c r="B75" s="79"/>
      <c r="C75" s="79"/>
      <c r="D75" s="79"/>
      <c r="E75" s="80"/>
      <c r="G75" s="69"/>
      <c r="H75" s="79"/>
      <c r="I75" s="79"/>
      <c r="J75" s="79"/>
      <c r="K75" s="77"/>
      <c r="L75" s="79"/>
      <c r="M75" s="81"/>
      <c r="N75" s="76"/>
    </row>
    <row r="76" spans="1:14" s="11" customFormat="1" ht="9" x14ac:dyDescent="0.15">
      <c r="A76" s="71" t="s">
        <v>75</v>
      </c>
      <c r="B76" s="67">
        <v>1326345.46</v>
      </c>
      <c r="C76" s="67" t="s">
        <v>99</v>
      </c>
      <c r="D76" s="67" t="s">
        <v>99</v>
      </c>
      <c r="E76" s="87">
        <v>1326345.46</v>
      </c>
      <c r="G76" s="71" t="s">
        <v>75</v>
      </c>
      <c r="H76" s="67">
        <v>4991545.9000000004</v>
      </c>
      <c r="I76" s="67">
        <v>4732695.54</v>
      </c>
      <c r="J76" s="67">
        <v>258850.36</v>
      </c>
      <c r="K76" s="88">
        <f t="shared" ref="K76" si="22">IF(ISERROR((H76-I76)/ABS(I76)),"",(H76-I76)/ABS(I76))</f>
        <v>5.4694065530359541E-2</v>
      </c>
      <c r="L76" s="67">
        <v>6600000</v>
      </c>
      <c r="M76" s="89">
        <f t="shared" ref="M76" si="23">H76/L76</f>
        <v>0.75629483333333336</v>
      </c>
      <c r="N76" s="68"/>
    </row>
    <row r="77" spans="1:14" ht="3" customHeight="1" x14ac:dyDescent="0.15">
      <c r="A77" s="78"/>
      <c r="B77" s="83"/>
      <c r="C77" s="83"/>
      <c r="D77" s="83"/>
      <c r="E77" s="82"/>
      <c r="G77" s="78"/>
      <c r="H77" s="83"/>
      <c r="I77" s="83"/>
      <c r="J77" s="83"/>
      <c r="K77" s="84"/>
      <c r="L77" s="83"/>
      <c r="M77" s="85"/>
      <c r="N77" s="76"/>
    </row>
    <row r="78" spans="1:14" ht="5.0999999999999996" customHeight="1" x14ac:dyDescent="0.15">
      <c r="A78" s="69"/>
      <c r="B78" s="79"/>
      <c r="C78" s="79"/>
      <c r="D78" s="79"/>
      <c r="E78" s="80"/>
      <c r="G78" s="69"/>
      <c r="H78" s="79"/>
      <c r="I78" s="79"/>
      <c r="J78" s="79"/>
      <c r="K78" s="77"/>
      <c r="L78" s="79"/>
      <c r="M78" s="81"/>
      <c r="N78" s="76"/>
    </row>
    <row r="79" spans="1:14" ht="9" x14ac:dyDescent="0.15">
      <c r="A79" s="69" t="s">
        <v>7</v>
      </c>
      <c r="B79" s="79">
        <v>113043.8</v>
      </c>
      <c r="C79" s="79" t="s">
        <v>99</v>
      </c>
      <c r="D79" s="79" t="s">
        <v>99</v>
      </c>
      <c r="E79" s="80">
        <v>113043.8</v>
      </c>
      <c r="G79" s="69" t="s">
        <v>7</v>
      </c>
      <c r="H79" s="79">
        <v>1172254.97</v>
      </c>
      <c r="I79" s="79">
        <v>1389022.8</v>
      </c>
      <c r="J79" s="79">
        <v>-216767.83</v>
      </c>
      <c r="K79" s="77">
        <f t="shared" ref="K79:K81" si="24">IF(ISERROR((H79-I79)/ABS(I79)),"",(H79-I79)/ABS(I79))</f>
        <v>-0.15605779113201027</v>
      </c>
      <c r="L79" s="79">
        <v>2250000</v>
      </c>
      <c r="M79" s="81">
        <f t="shared" ref="M79:M81" si="25">H79/L79</f>
        <v>0.52100220888888893</v>
      </c>
      <c r="N79" s="76"/>
    </row>
    <row r="80" spans="1:14" ht="9" x14ac:dyDescent="0.15">
      <c r="A80" s="69" t="s">
        <v>55</v>
      </c>
      <c r="B80" s="79">
        <v>92447.29</v>
      </c>
      <c r="C80" s="79" t="s">
        <v>99</v>
      </c>
      <c r="D80" s="79">
        <v>310.22000000000003</v>
      </c>
      <c r="E80" s="80">
        <v>92757.51</v>
      </c>
      <c r="G80" s="69" t="s">
        <v>55</v>
      </c>
      <c r="H80" s="79">
        <v>1176328.3700000001</v>
      </c>
      <c r="I80" s="79">
        <v>1658805.17</v>
      </c>
      <c r="J80" s="79">
        <v>-482476.79999999999</v>
      </c>
      <c r="K80" s="77">
        <f t="shared" si="24"/>
        <v>-0.29085802764890095</v>
      </c>
      <c r="L80" s="79">
        <v>2075000</v>
      </c>
      <c r="M80" s="81">
        <f t="shared" si="25"/>
        <v>0.56690523855421693</v>
      </c>
      <c r="N80" s="76"/>
    </row>
    <row r="81" spans="1:14" ht="9" x14ac:dyDescent="0.15">
      <c r="A81" s="69" t="s">
        <v>56</v>
      </c>
      <c r="B81" s="79">
        <v>39550.71</v>
      </c>
      <c r="C81" s="79" t="s">
        <v>99</v>
      </c>
      <c r="D81" s="79">
        <v>23191.3</v>
      </c>
      <c r="E81" s="80">
        <v>62742.01</v>
      </c>
      <c r="G81" s="69" t="s">
        <v>56</v>
      </c>
      <c r="H81" s="79">
        <v>548713.79</v>
      </c>
      <c r="I81" s="79">
        <v>678624.82</v>
      </c>
      <c r="J81" s="79">
        <v>-129911.03</v>
      </c>
      <c r="K81" s="77">
        <f t="shared" si="24"/>
        <v>-0.19143277135074419</v>
      </c>
      <c r="L81" s="79">
        <v>1350000</v>
      </c>
      <c r="M81" s="81">
        <f t="shared" si="25"/>
        <v>0.40645465925925928</v>
      </c>
      <c r="N81" s="76"/>
    </row>
    <row r="82" spans="1:14" ht="5.0999999999999996" customHeight="1" x14ac:dyDescent="0.15">
      <c r="A82" s="78"/>
      <c r="B82" s="83"/>
      <c r="C82" s="83"/>
      <c r="D82" s="83"/>
      <c r="E82" s="82"/>
      <c r="G82" s="78"/>
      <c r="H82" s="83"/>
      <c r="I82" s="83"/>
      <c r="J82" s="83"/>
      <c r="K82" s="84"/>
      <c r="L82" s="83"/>
      <c r="M82" s="85"/>
      <c r="N82" s="76"/>
    </row>
    <row r="83" spans="1:14" ht="3" customHeight="1" x14ac:dyDescent="0.15">
      <c r="A83" s="69"/>
      <c r="B83" s="79"/>
      <c r="C83" s="79"/>
      <c r="D83" s="79"/>
      <c r="E83" s="80"/>
      <c r="G83" s="69"/>
      <c r="H83" s="79"/>
      <c r="I83" s="79"/>
      <c r="J83" s="79"/>
      <c r="K83" s="77"/>
      <c r="L83" s="79"/>
      <c r="M83" s="81"/>
      <c r="N83" s="76"/>
    </row>
    <row r="84" spans="1:14" s="11" customFormat="1" ht="9" x14ac:dyDescent="0.15">
      <c r="A84" s="71" t="s">
        <v>76</v>
      </c>
      <c r="B84" s="67">
        <v>1571387.26</v>
      </c>
      <c r="C84" s="67" t="s">
        <v>99</v>
      </c>
      <c r="D84" s="67">
        <v>23501.52</v>
      </c>
      <c r="E84" s="87">
        <v>1594888.78</v>
      </c>
      <c r="G84" s="71" t="s">
        <v>76</v>
      </c>
      <c r="H84" s="67">
        <v>7888843.0300000003</v>
      </c>
      <c r="I84" s="67">
        <v>8459148.3300000001</v>
      </c>
      <c r="J84" s="67">
        <v>-570305.30000000005</v>
      </c>
      <c r="K84" s="88">
        <f t="shared" ref="K84" si="26">IF(ISERROR((H84-I84)/ABS(I84)),"",(H84-I84)/ABS(I84))</f>
        <v>-6.7418761056291798E-2</v>
      </c>
      <c r="L84" s="67">
        <v>12275000</v>
      </c>
      <c r="M84" s="89">
        <f t="shared" ref="M84" si="27">H84/L84</f>
        <v>0.6426756032586558</v>
      </c>
      <c r="N84" s="68"/>
    </row>
    <row r="85" spans="1:14" ht="3" customHeight="1" x14ac:dyDescent="0.15">
      <c r="A85" s="78"/>
      <c r="B85" s="83"/>
      <c r="C85" s="83"/>
      <c r="D85" s="83"/>
      <c r="E85" s="82"/>
      <c r="G85" s="78"/>
      <c r="H85" s="83"/>
      <c r="I85" s="83"/>
      <c r="J85" s="83"/>
      <c r="K85" s="84" t="str">
        <f>IF(ISERROR((H85-I85)/ABS(I85)),"",(H85-I85)/ABS(I85))</f>
        <v/>
      </c>
      <c r="L85" s="83"/>
      <c r="M85" s="85"/>
      <c r="N85" s="76"/>
    </row>
    <row r="86" spans="1:14" ht="9.9499999999999993" customHeight="1" x14ac:dyDescent="0.15">
      <c r="A86" s="78"/>
      <c r="B86" s="83"/>
      <c r="C86" s="83"/>
      <c r="D86" s="83"/>
      <c r="E86" s="82"/>
      <c r="G86" s="78"/>
      <c r="H86" s="83"/>
      <c r="I86" s="83"/>
      <c r="J86" s="83"/>
      <c r="K86" s="84" t="str">
        <f>IF(ISERROR((H86-I86)/ABS(I86)),"",(H86-I86)/ABS(I86))</f>
        <v/>
      </c>
      <c r="L86" s="83"/>
      <c r="M86" s="85"/>
      <c r="N86" s="76"/>
    </row>
    <row r="87" spans="1:14" ht="3" customHeight="1" x14ac:dyDescent="0.15">
      <c r="A87" s="69"/>
      <c r="B87" s="79"/>
      <c r="C87" s="79"/>
      <c r="D87" s="79"/>
      <c r="E87" s="80"/>
      <c r="G87" s="69"/>
      <c r="H87" s="79"/>
      <c r="I87" s="79"/>
      <c r="J87" s="79"/>
      <c r="K87" s="77" t="str">
        <f>IF(ISERROR((H87-I87)/ABS(I87)),"",(H87-I87)/ABS(I87))</f>
        <v/>
      </c>
      <c r="L87" s="79"/>
      <c r="M87" s="81"/>
      <c r="N87" s="76"/>
    </row>
    <row r="88" spans="1:14" s="11" customFormat="1" ht="9" x14ac:dyDescent="0.15">
      <c r="A88" s="71" t="s">
        <v>77</v>
      </c>
      <c r="B88" s="67">
        <v>211693344.83000001</v>
      </c>
      <c r="C88" s="67">
        <v>28282428.809999999</v>
      </c>
      <c r="D88" s="67">
        <v>1132272.77</v>
      </c>
      <c r="E88" s="87">
        <v>184543188.78999999</v>
      </c>
      <c r="G88" s="71" t="s">
        <v>77</v>
      </c>
      <c r="H88" s="67">
        <v>1664170482.97</v>
      </c>
      <c r="I88" s="67">
        <v>1651348045.9400001</v>
      </c>
      <c r="J88" s="67">
        <v>12822437.029999999</v>
      </c>
      <c r="K88" s="88">
        <f t="shared" ref="K88" si="28">IF(ISERROR((H88-I88)/ABS(I88)),"",(H88-I88)/ABS(I88))</f>
        <v>7.7648301104816641E-3</v>
      </c>
      <c r="L88" s="67">
        <v>2180774600</v>
      </c>
      <c r="M88" s="89">
        <f t="shared" ref="M88" si="29">H88/L88</f>
        <v>0.7631098064742684</v>
      </c>
      <c r="N88" s="68"/>
    </row>
    <row r="89" spans="1:14" ht="3" customHeight="1" x14ac:dyDescent="0.15">
      <c r="A89" s="78"/>
      <c r="B89" s="83"/>
      <c r="C89" s="83"/>
      <c r="D89" s="83"/>
      <c r="E89" s="82"/>
      <c r="G89" s="78"/>
      <c r="H89" s="83"/>
      <c r="I89" s="83"/>
      <c r="J89" s="83"/>
      <c r="K89" s="84"/>
      <c r="L89" s="83"/>
      <c r="M89" s="85"/>
      <c r="N89" s="76"/>
    </row>
    <row r="90" spans="1:14" ht="5.0999999999999996" customHeight="1" x14ac:dyDescent="0.15">
      <c r="A90" s="69"/>
      <c r="B90" s="79"/>
      <c r="C90" s="79"/>
      <c r="D90" s="79"/>
      <c r="E90" s="80"/>
      <c r="G90" s="69"/>
      <c r="H90" s="79"/>
      <c r="I90" s="79"/>
      <c r="J90" s="79"/>
      <c r="K90" s="77"/>
      <c r="L90" s="79"/>
      <c r="M90" s="81"/>
      <c r="N90" s="76"/>
    </row>
    <row r="91" spans="1:14" ht="9" customHeight="1" x14ac:dyDescent="0.15">
      <c r="A91" s="69" t="s">
        <v>57</v>
      </c>
      <c r="B91" s="79"/>
      <c r="C91" s="79"/>
      <c r="D91" s="79"/>
      <c r="E91" s="80"/>
      <c r="G91" s="69" t="s">
        <v>57</v>
      </c>
      <c r="H91" s="79"/>
      <c r="I91" s="79"/>
      <c r="J91" s="79"/>
      <c r="K91" s="77"/>
      <c r="L91" s="79"/>
      <c r="M91" s="81"/>
      <c r="N91" s="76"/>
    </row>
    <row r="92" spans="1:14" ht="9" x14ac:dyDescent="0.15">
      <c r="A92" s="69" t="s">
        <v>59</v>
      </c>
      <c r="B92" s="79">
        <v>50115185.560000002</v>
      </c>
      <c r="C92" s="79" t="s">
        <v>99</v>
      </c>
      <c r="D92" s="79" t="s">
        <v>99</v>
      </c>
      <c r="E92" s="80">
        <v>50115185.560000002</v>
      </c>
      <c r="G92" s="69" t="s">
        <v>59</v>
      </c>
      <c r="H92" s="79">
        <v>149982733.37</v>
      </c>
      <c r="I92" s="79">
        <v>139102831.52000001</v>
      </c>
      <c r="J92" s="79">
        <v>10879901.85</v>
      </c>
      <c r="K92" s="77">
        <f t="shared" ref="K92:K93" si="30">IF(ISERROR((H92-I92)/ABS(I92)),"",(H92-I92)/ABS(I92))</f>
        <v>7.821481224439128E-2</v>
      </c>
      <c r="L92" s="79">
        <v>181326600</v>
      </c>
      <c r="M92" s="81">
        <f t="shared" ref="M92:M93" si="31">H92/L92</f>
        <v>0.82714137567240553</v>
      </c>
      <c r="N92" s="76"/>
    </row>
    <row r="93" spans="1:14" ht="9" x14ac:dyDescent="0.15">
      <c r="A93" s="69" t="s">
        <v>58</v>
      </c>
      <c r="B93" s="79">
        <v>29169560.789999999</v>
      </c>
      <c r="C93" s="79" t="s">
        <v>99</v>
      </c>
      <c r="D93" s="79" t="s">
        <v>99</v>
      </c>
      <c r="E93" s="80">
        <v>29169560.789999999</v>
      </c>
      <c r="G93" s="69" t="s">
        <v>58</v>
      </c>
      <c r="H93" s="79">
        <v>80178565.739999995</v>
      </c>
      <c r="I93" s="79">
        <v>77308578.310000002</v>
      </c>
      <c r="J93" s="79">
        <v>2869987.43</v>
      </c>
      <c r="K93" s="77">
        <f t="shared" si="30"/>
        <v>3.7123790046838231E-2</v>
      </c>
      <c r="L93" s="79">
        <v>112203000</v>
      </c>
      <c r="M93" s="81">
        <f t="shared" si="31"/>
        <v>0.71458486618004857</v>
      </c>
      <c r="N93" s="76"/>
    </row>
    <row r="94" spans="1:14" ht="5.0999999999999996" customHeight="1" x14ac:dyDescent="0.15">
      <c r="A94" s="78"/>
      <c r="B94" s="83"/>
      <c r="C94" s="83"/>
      <c r="D94" s="83"/>
      <c r="E94" s="82"/>
      <c r="G94" s="78"/>
      <c r="H94" s="83"/>
      <c r="I94" s="83"/>
      <c r="J94" s="83"/>
      <c r="K94" s="84"/>
      <c r="L94" s="83"/>
      <c r="M94" s="85"/>
      <c r="N94" s="76"/>
    </row>
    <row r="95" spans="1:14" ht="3" customHeight="1" x14ac:dyDescent="0.15">
      <c r="A95" s="78"/>
      <c r="B95" s="79"/>
      <c r="C95" s="79"/>
      <c r="D95" s="79"/>
      <c r="E95" s="80"/>
      <c r="G95" s="69"/>
      <c r="H95" s="79"/>
      <c r="I95" s="79"/>
      <c r="J95" s="79"/>
      <c r="K95" s="77"/>
      <c r="L95" s="79"/>
      <c r="M95" s="81"/>
      <c r="N95" s="76"/>
    </row>
    <row r="96" spans="1:14" s="11" customFormat="1" ht="9" x14ac:dyDescent="0.15">
      <c r="A96" s="71" t="s">
        <v>43</v>
      </c>
      <c r="B96" s="67">
        <v>79284746.349999994</v>
      </c>
      <c r="C96" s="67" t="s">
        <v>99</v>
      </c>
      <c r="D96" s="67" t="s">
        <v>99</v>
      </c>
      <c r="E96" s="87">
        <v>79284746.349999994</v>
      </c>
      <c r="G96" s="71" t="s">
        <v>43</v>
      </c>
      <c r="H96" s="67">
        <v>230161299.11000001</v>
      </c>
      <c r="I96" s="67">
        <v>216411409.83000001</v>
      </c>
      <c r="J96" s="67">
        <v>13749889.279999999</v>
      </c>
      <c r="K96" s="88">
        <f t="shared" ref="K96" si="32">IF(ISERROR((H96-I96)/ABS(I96)),"",(H96-I96)/ABS(I96))</f>
        <v>6.3535879604504672E-2</v>
      </c>
      <c r="L96" s="67">
        <v>293529600</v>
      </c>
      <c r="M96" s="89">
        <f t="shared" ref="M96" si="33">H96/L96</f>
        <v>0.78411614743453473</v>
      </c>
      <c r="N96" s="68"/>
    </row>
    <row r="97" spans="1:14" ht="3" customHeight="1" x14ac:dyDescent="0.15">
      <c r="A97" s="78"/>
      <c r="B97" s="83"/>
      <c r="C97" s="83"/>
      <c r="D97" s="83"/>
      <c r="E97" s="82"/>
      <c r="G97" s="78"/>
      <c r="H97" s="83"/>
      <c r="I97" s="83"/>
      <c r="J97" s="83"/>
      <c r="K97" s="84"/>
      <c r="L97" s="83"/>
      <c r="M97" s="85"/>
      <c r="N97" s="76"/>
    </row>
    <row r="98" spans="1:14" ht="5.0999999999999996" customHeight="1" x14ac:dyDescent="0.15">
      <c r="A98" s="69"/>
      <c r="B98" s="79"/>
      <c r="C98" s="79"/>
      <c r="D98" s="79"/>
      <c r="E98" s="80"/>
      <c r="G98" s="69"/>
      <c r="H98" s="79"/>
      <c r="I98" s="79"/>
      <c r="J98" s="79"/>
      <c r="K98" s="77"/>
      <c r="L98" s="79"/>
      <c r="M98" s="81"/>
      <c r="N98" s="76"/>
    </row>
    <row r="99" spans="1:14" ht="9" customHeight="1" x14ac:dyDescent="0.15">
      <c r="A99" s="69" t="s">
        <v>36</v>
      </c>
      <c r="B99" s="79"/>
      <c r="C99" s="79"/>
      <c r="D99" s="79"/>
      <c r="E99" s="80"/>
      <c r="G99" s="69" t="s">
        <v>36</v>
      </c>
      <c r="H99" s="79"/>
      <c r="I99" s="79"/>
      <c r="J99" s="79"/>
      <c r="K99" s="77"/>
      <c r="L99" s="79"/>
      <c r="M99" s="81"/>
      <c r="N99" s="76"/>
    </row>
    <row r="100" spans="1:14" ht="9" customHeight="1" x14ac:dyDescent="0.15">
      <c r="A100" s="69" t="s">
        <v>78</v>
      </c>
      <c r="B100" s="79"/>
      <c r="C100" s="79"/>
      <c r="D100" s="79"/>
      <c r="E100" s="80"/>
      <c r="G100" s="69" t="s">
        <v>78</v>
      </c>
      <c r="H100" s="79"/>
      <c r="I100" s="79"/>
      <c r="J100" s="79"/>
      <c r="K100" s="77"/>
      <c r="L100" s="79"/>
      <c r="M100" s="81"/>
      <c r="N100" s="76"/>
    </row>
    <row r="101" spans="1:14" ht="9" x14ac:dyDescent="0.15">
      <c r="A101" s="69" t="s">
        <v>41</v>
      </c>
      <c r="B101" s="79">
        <v>9581.0300000000007</v>
      </c>
      <c r="C101" s="79" t="s">
        <v>99</v>
      </c>
      <c r="D101" s="79" t="s">
        <v>99</v>
      </c>
      <c r="E101" s="80">
        <v>9581.0300000000007</v>
      </c>
      <c r="G101" s="69" t="s">
        <v>41</v>
      </c>
      <c r="H101" s="79">
        <v>29248.66</v>
      </c>
      <c r="I101" s="79">
        <v>25132.07</v>
      </c>
      <c r="J101" s="79">
        <v>4116.59</v>
      </c>
      <c r="K101" s="77">
        <f t="shared" ref="K101:K102" si="34">IF(ISERROR((H101-I101)/ABS(I101)),"",(H101-I101)/ABS(I101))</f>
        <v>0.16379828641253985</v>
      </c>
      <c r="L101" s="79">
        <v>39967</v>
      </c>
      <c r="M101" s="81">
        <f t="shared" ref="M101:M102" si="35">H101/L101</f>
        <v>0.73182025170765885</v>
      </c>
      <c r="N101" s="76"/>
    </row>
    <row r="102" spans="1:14" ht="9" x14ac:dyDescent="0.15">
      <c r="A102" s="69" t="s">
        <v>84</v>
      </c>
      <c r="B102" s="79">
        <v>547434.81999999995</v>
      </c>
      <c r="C102" s="79" t="s">
        <v>99</v>
      </c>
      <c r="D102" s="79" t="s">
        <v>99</v>
      </c>
      <c r="E102" s="80">
        <v>547434.81999999995</v>
      </c>
      <c r="G102" s="69" t="s">
        <v>84</v>
      </c>
      <c r="H102" s="79">
        <v>8963348.75</v>
      </c>
      <c r="I102" s="79">
        <v>7082055.2699999996</v>
      </c>
      <c r="J102" s="79">
        <v>1881293.48</v>
      </c>
      <c r="K102" s="77">
        <f t="shared" si="34"/>
        <v>0.26564230414428841</v>
      </c>
      <c r="L102" s="79">
        <v>7223580</v>
      </c>
      <c r="M102" s="81">
        <f t="shared" si="35"/>
        <v>1.2408457786859148</v>
      </c>
      <c r="N102" s="76"/>
    </row>
    <row r="103" spans="1:14" ht="9" x14ac:dyDescent="0.15">
      <c r="A103" s="69" t="s">
        <v>4</v>
      </c>
      <c r="B103" s="79"/>
      <c r="C103" s="79"/>
      <c r="D103" s="79"/>
      <c r="E103" s="80"/>
      <c r="G103" s="69" t="s">
        <v>4</v>
      </c>
      <c r="H103" s="79"/>
      <c r="I103" s="79"/>
      <c r="J103" s="79"/>
      <c r="K103" s="77"/>
      <c r="L103" s="79"/>
      <c r="M103" s="81"/>
      <c r="N103" s="76"/>
    </row>
    <row r="104" spans="1:14" ht="9" x14ac:dyDescent="0.15">
      <c r="A104" s="69" t="s">
        <v>83</v>
      </c>
      <c r="B104" s="79">
        <v>215.68</v>
      </c>
      <c r="C104" s="79" t="s">
        <v>99</v>
      </c>
      <c r="D104" s="79" t="s">
        <v>99</v>
      </c>
      <c r="E104" s="80">
        <v>215.68</v>
      </c>
      <c r="G104" s="69" t="s">
        <v>41</v>
      </c>
      <c r="H104" s="79">
        <v>1265.6500000000001</v>
      </c>
      <c r="I104" s="79">
        <v>6124.04</v>
      </c>
      <c r="J104" s="79">
        <v>-4858.3900000000003</v>
      </c>
      <c r="K104" s="77">
        <f t="shared" ref="K104:K106" si="36">IF(ISERROR((H104-I104)/ABS(I104)),"",(H104-I104)/ABS(I104))</f>
        <v>-0.79333087308378125</v>
      </c>
      <c r="L104" s="79">
        <v>1146</v>
      </c>
      <c r="M104" s="81">
        <f t="shared" ref="M104" si="37">H104/L104</f>
        <v>1.1044066317626529</v>
      </c>
      <c r="N104" s="76"/>
    </row>
    <row r="105" spans="1:14" ht="9" x14ac:dyDescent="0.15">
      <c r="A105" s="70" t="s">
        <v>108</v>
      </c>
      <c r="B105" s="79" t="s">
        <v>99</v>
      </c>
      <c r="C105" s="79">
        <v>9713081.5999999996</v>
      </c>
      <c r="D105" s="79" t="s">
        <v>99</v>
      </c>
      <c r="E105" s="80">
        <v>-9713081.5999999996</v>
      </c>
      <c r="G105" s="91" t="s">
        <v>109</v>
      </c>
      <c r="H105" s="79">
        <v>-58010636.829999998</v>
      </c>
      <c r="I105" s="79">
        <v>-55639650.479999997</v>
      </c>
      <c r="J105" s="79">
        <v>-2370986.35</v>
      </c>
      <c r="K105" s="77">
        <f t="shared" si="36"/>
        <v>-4.2613250254910688E-2</v>
      </c>
      <c r="L105" s="79">
        <v>-67158000</v>
      </c>
      <c r="M105" s="81"/>
      <c r="N105" s="76"/>
    </row>
    <row r="106" spans="1:14" ht="9" x14ac:dyDescent="0.15">
      <c r="A106" s="69" t="s">
        <v>110</v>
      </c>
      <c r="B106" s="79">
        <v>65104.72</v>
      </c>
      <c r="C106" s="79" t="s">
        <v>99</v>
      </c>
      <c r="D106" s="79" t="s">
        <v>99</v>
      </c>
      <c r="E106" s="80">
        <v>65104.72</v>
      </c>
      <c r="G106" s="69" t="s">
        <v>110</v>
      </c>
      <c r="H106" s="79">
        <v>196524.66</v>
      </c>
      <c r="I106" s="79">
        <v>-7902.53</v>
      </c>
      <c r="J106" s="79">
        <v>204427.19</v>
      </c>
      <c r="K106" s="77">
        <f t="shared" si="36"/>
        <v>25.868575000664347</v>
      </c>
      <c r="L106" s="79" t="s">
        <v>99</v>
      </c>
      <c r="M106" s="81"/>
      <c r="N106" s="76"/>
    </row>
    <row r="107" spans="1:14" ht="9" x14ac:dyDescent="0.15">
      <c r="A107" s="69" t="s">
        <v>52</v>
      </c>
      <c r="B107" s="79"/>
      <c r="C107" s="79"/>
      <c r="D107" s="79"/>
      <c r="E107" s="80"/>
      <c r="G107" s="69" t="s">
        <v>52</v>
      </c>
      <c r="H107" s="67"/>
      <c r="I107" s="79"/>
      <c r="J107" s="79"/>
      <c r="K107" s="77"/>
      <c r="L107" s="79"/>
      <c r="M107" s="81"/>
      <c r="N107" s="76"/>
    </row>
    <row r="108" spans="1:14" ht="9" x14ac:dyDescent="0.15">
      <c r="A108" s="69" t="s">
        <v>84</v>
      </c>
      <c r="B108" s="79" t="s">
        <v>99</v>
      </c>
      <c r="C108" s="79">
        <v>3506018.97</v>
      </c>
      <c r="D108" s="79" t="s">
        <v>99</v>
      </c>
      <c r="E108" s="80">
        <v>-3506018.97</v>
      </c>
      <c r="G108" s="69" t="s">
        <v>84</v>
      </c>
      <c r="H108" s="79">
        <v>-273250.81</v>
      </c>
      <c r="I108" s="79">
        <v>3619770.35</v>
      </c>
      <c r="J108" s="79">
        <v>-3893021.16</v>
      </c>
      <c r="K108" s="77">
        <f t="shared" ref="K108:K111" si="38">IF(ISERROR((H108-I108)/ABS(I108)),"",(H108-I108)/ABS(I108))</f>
        <v>-1.075488438099395</v>
      </c>
      <c r="L108" s="79">
        <v>4782960</v>
      </c>
      <c r="M108" s="81">
        <f t="shared" ref="M108:M111" si="39">H108/L108</f>
        <v>-5.7130063809858328E-2</v>
      </c>
      <c r="N108" s="76"/>
    </row>
    <row r="109" spans="1:14" ht="9" x14ac:dyDescent="0.15">
      <c r="A109" s="69" t="s">
        <v>5</v>
      </c>
      <c r="B109" s="79"/>
      <c r="C109" s="79"/>
      <c r="D109" s="79"/>
      <c r="E109" s="80"/>
      <c r="G109" s="69" t="s">
        <v>5</v>
      </c>
      <c r="H109" s="79"/>
      <c r="I109" s="79"/>
      <c r="J109" s="79"/>
      <c r="K109" s="77"/>
      <c r="L109" s="79"/>
      <c r="M109" s="81"/>
      <c r="N109" s="76"/>
    </row>
    <row r="110" spans="1:14" ht="9" x14ac:dyDescent="0.15">
      <c r="A110" s="69" t="s">
        <v>83</v>
      </c>
      <c r="B110" s="79">
        <v>13765.59</v>
      </c>
      <c r="C110" s="79" t="s">
        <v>99</v>
      </c>
      <c r="D110" s="79" t="s">
        <v>99</v>
      </c>
      <c r="E110" s="80">
        <v>13765.59</v>
      </c>
      <c r="G110" s="69" t="s">
        <v>83</v>
      </c>
      <c r="H110" s="79">
        <v>39381.519999999997</v>
      </c>
      <c r="I110" s="79">
        <v>31206.69</v>
      </c>
      <c r="J110" s="79">
        <v>8174.83</v>
      </c>
      <c r="K110" s="77">
        <f t="shared" si="38"/>
        <v>0.26195761229403047</v>
      </c>
      <c r="L110" s="79">
        <v>49140</v>
      </c>
      <c r="M110" s="81">
        <f t="shared" si="39"/>
        <v>0.80141473341473335</v>
      </c>
      <c r="N110" s="76"/>
    </row>
    <row r="111" spans="1:14" ht="9" x14ac:dyDescent="0.15">
      <c r="A111" s="69" t="s">
        <v>84</v>
      </c>
      <c r="B111" s="79">
        <v>223444.43</v>
      </c>
      <c r="C111" s="79" t="s">
        <v>99</v>
      </c>
      <c r="D111" s="79" t="s">
        <v>99</v>
      </c>
      <c r="E111" s="80">
        <v>223444.43</v>
      </c>
      <c r="G111" s="69" t="s">
        <v>84</v>
      </c>
      <c r="H111" s="79">
        <v>2464349.23</v>
      </c>
      <c r="I111" s="79">
        <v>3128463.17</v>
      </c>
      <c r="J111" s="79">
        <v>-664113.93999999994</v>
      </c>
      <c r="K111" s="77">
        <f t="shared" si="38"/>
        <v>-0.21228120770876774</v>
      </c>
      <c r="L111" s="79">
        <v>3456180</v>
      </c>
      <c r="M111" s="81">
        <f t="shared" si="39"/>
        <v>0.71302687649370111</v>
      </c>
      <c r="N111" s="76"/>
    </row>
    <row r="112" spans="1:14" ht="5.0999999999999996" customHeight="1" x14ac:dyDescent="0.15">
      <c r="A112" s="78"/>
      <c r="B112" s="83"/>
      <c r="C112" s="83"/>
      <c r="D112" s="83"/>
      <c r="E112" s="82"/>
      <c r="G112" s="78"/>
      <c r="H112" s="83"/>
      <c r="I112" s="83"/>
      <c r="J112" s="83"/>
      <c r="K112" s="84"/>
      <c r="L112" s="83"/>
      <c r="M112" s="85"/>
      <c r="N112" s="76"/>
    </row>
    <row r="113" spans="1:14" ht="3" customHeight="1" x14ac:dyDescent="0.15">
      <c r="A113" s="69"/>
      <c r="B113" s="79"/>
      <c r="C113" s="79"/>
      <c r="D113" s="79"/>
      <c r="E113" s="80"/>
      <c r="G113" s="69"/>
      <c r="H113" s="79"/>
      <c r="I113" s="79"/>
      <c r="J113" s="79"/>
      <c r="K113" s="77"/>
      <c r="L113" s="79"/>
      <c r="M113" s="81"/>
      <c r="N113" s="76"/>
    </row>
    <row r="114" spans="1:14" s="11" customFormat="1" ht="9" x14ac:dyDescent="0.15">
      <c r="A114" s="71" t="s">
        <v>44</v>
      </c>
      <c r="B114" s="67">
        <v>859546.27</v>
      </c>
      <c r="C114" s="67">
        <v>13219100.57</v>
      </c>
      <c r="D114" s="67" t="s">
        <v>99</v>
      </c>
      <c r="E114" s="87">
        <v>-12359554.300000001</v>
      </c>
      <c r="G114" s="71" t="s">
        <v>44</v>
      </c>
      <c r="H114" s="67">
        <v>-46589769.170000002</v>
      </c>
      <c r="I114" s="67">
        <v>-41754801.420000002</v>
      </c>
      <c r="J114" s="67">
        <v>-4834967.75</v>
      </c>
      <c r="K114" s="88">
        <f t="shared" ref="K114" si="40">IF(ISERROR((H114-I114)/ABS(I114)),"",(H114-I114)/ABS(I114))</f>
        <v>-0.11579429396313963</v>
      </c>
      <c r="L114" s="67">
        <v>-51605027</v>
      </c>
      <c r="M114" s="89">
        <f t="shared" ref="M114" si="41">H114/L114</f>
        <v>0.90281454886168355</v>
      </c>
      <c r="N114" s="68"/>
    </row>
    <row r="115" spans="1:14" ht="3" customHeight="1" x14ac:dyDescent="0.15">
      <c r="A115" s="78"/>
      <c r="B115" s="83"/>
      <c r="C115" s="83"/>
      <c r="D115" s="83"/>
      <c r="E115" s="82"/>
      <c r="G115" s="78"/>
      <c r="H115" s="83"/>
      <c r="I115" s="83"/>
      <c r="J115" s="83"/>
      <c r="K115" s="84"/>
      <c r="L115" s="83"/>
      <c r="M115" s="85"/>
      <c r="N115" s="76"/>
    </row>
    <row r="116" spans="1:14" ht="8.1" customHeight="1" x14ac:dyDescent="0.15">
      <c r="A116" s="78"/>
      <c r="B116" s="83"/>
      <c r="C116" s="83"/>
      <c r="D116" s="83"/>
      <c r="E116" s="82"/>
      <c r="G116" s="78"/>
      <c r="H116" s="83"/>
      <c r="I116" s="83"/>
      <c r="J116" s="83"/>
      <c r="K116" s="84"/>
      <c r="L116" s="83"/>
      <c r="M116" s="85"/>
      <c r="N116" s="76"/>
    </row>
    <row r="117" spans="1:14" ht="3" customHeight="1" x14ac:dyDescent="0.15">
      <c r="A117" s="69"/>
      <c r="B117" s="79"/>
      <c r="C117" s="79"/>
      <c r="D117" s="79"/>
      <c r="E117" s="80"/>
      <c r="G117" s="69"/>
      <c r="H117" s="79"/>
      <c r="I117" s="79"/>
      <c r="J117" s="79"/>
      <c r="K117" s="77"/>
      <c r="L117" s="79"/>
      <c r="M117" s="81"/>
      <c r="N117" s="76"/>
    </row>
    <row r="118" spans="1:14" s="11" customFormat="1" ht="9" x14ac:dyDescent="0.15">
      <c r="A118" s="71" t="s">
        <v>79</v>
      </c>
      <c r="B118" s="67">
        <v>80144292.620000005</v>
      </c>
      <c r="C118" s="67">
        <v>13219100.57</v>
      </c>
      <c r="D118" s="67" t="s">
        <v>99</v>
      </c>
      <c r="E118" s="87">
        <v>66925192.049999997</v>
      </c>
      <c r="G118" s="71" t="s">
        <v>79</v>
      </c>
      <c r="H118" s="67">
        <v>183571529.94</v>
      </c>
      <c r="I118" s="67">
        <v>174656608.41</v>
      </c>
      <c r="J118" s="67">
        <v>8914921.5299999993</v>
      </c>
      <c r="K118" s="88">
        <f t="shared" ref="K118" si="42">IF(ISERROR((H118-I118)/ABS(I118)),"",(H118-I118)/ABS(I118))</f>
        <v>5.1042566388742355E-2</v>
      </c>
      <c r="L118" s="67">
        <v>241924573</v>
      </c>
      <c r="M118" s="89">
        <f t="shared" ref="M118" si="43">H118/L118</f>
        <v>0.75879654416089426</v>
      </c>
      <c r="N118" s="68"/>
    </row>
    <row r="119" spans="1:14" ht="3" customHeight="1" x14ac:dyDescent="0.15">
      <c r="A119" s="78"/>
      <c r="B119" s="83"/>
      <c r="C119" s="83"/>
      <c r="D119" s="83"/>
      <c r="E119" s="82"/>
      <c r="G119" s="78"/>
      <c r="H119" s="83"/>
      <c r="I119" s="83"/>
      <c r="J119" s="83"/>
      <c r="K119" s="84"/>
      <c r="L119" s="83"/>
      <c r="M119" s="85"/>
      <c r="N119" s="76"/>
    </row>
    <row r="120" spans="1:14" ht="8.1" customHeight="1" x14ac:dyDescent="0.15">
      <c r="A120" s="75"/>
      <c r="B120" s="83"/>
      <c r="C120" s="83"/>
      <c r="D120" s="83"/>
      <c r="E120" s="82"/>
      <c r="G120" s="74"/>
      <c r="H120" s="83"/>
      <c r="I120" s="83"/>
      <c r="J120" s="83"/>
      <c r="K120" s="84"/>
      <c r="L120" s="83"/>
      <c r="M120" s="85"/>
      <c r="N120" s="76"/>
    </row>
    <row r="121" spans="1:14" ht="3" customHeight="1" x14ac:dyDescent="0.15">
      <c r="A121" s="69"/>
      <c r="B121" s="79"/>
      <c r="C121" s="79"/>
      <c r="D121" s="79"/>
      <c r="E121" s="80"/>
      <c r="G121" s="69"/>
      <c r="H121" s="79"/>
      <c r="I121" s="79"/>
      <c r="J121" s="79"/>
      <c r="K121" s="92"/>
      <c r="L121" s="79"/>
      <c r="M121" s="81"/>
      <c r="N121" s="76"/>
    </row>
    <row r="122" spans="1:14" s="11" customFormat="1" ht="9" x14ac:dyDescent="0.15">
      <c r="A122" s="71" t="s">
        <v>8</v>
      </c>
      <c r="B122" s="67">
        <v>291837637.44999999</v>
      </c>
      <c r="C122" s="67">
        <v>41501529.380000003</v>
      </c>
      <c r="D122" s="67">
        <v>1132272.77</v>
      </c>
      <c r="E122" s="87">
        <v>251468380.84</v>
      </c>
      <c r="G122" s="71" t="s">
        <v>8</v>
      </c>
      <c r="H122" s="67">
        <v>1847742012.9100001</v>
      </c>
      <c r="I122" s="67">
        <v>1826004654.3499999</v>
      </c>
      <c r="J122" s="67">
        <v>21737358.559999999</v>
      </c>
      <c r="K122" s="88">
        <f t="shared" ref="K122" si="44">IF(ISERROR((H122-I122)/ABS(I122)),"",(H122-I122)/ABS(I122))</f>
        <v>1.1904328123269759E-2</v>
      </c>
      <c r="L122" s="67">
        <v>2422699173</v>
      </c>
      <c r="M122" s="89">
        <f t="shared" ref="M122" si="45">H122/L122</f>
        <v>0.7626790950780582</v>
      </c>
      <c r="N122" s="68"/>
    </row>
    <row r="123" spans="1:14" ht="3" customHeight="1" x14ac:dyDescent="0.15">
      <c r="A123" s="74"/>
      <c r="B123" s="83"/>
      <c r="C123" s="83"/>
      <c r="D123" s="83"/>
      <c r="E123" s="82"/>
      <c r="G123" s="74"/>
      <c r="H123" s="83"/>
      <c r="I123" s="83"/>
      <c r="J123" s="83"/>
      <c r="K123" s="93"/>
      <c r="L123" s="83"/>
      <c r="M123" s="94"/>
      <c r="N123" s="76"/>
    </row>
    <row r="124" spans="1:14" ht="6" customHeight="1" x14ac:dyDescent="0.15">
      <c r="A124" s="76"/>
      <c r="B124" s="95"/>
      <c r="C124" s="95"/>
      <c r="D124" s="95"/>
      <c r="E124" s="95"/>
      <c r="G124" s="76"/>
      <c r="H124" s="95"/>
      <c r="I124" s="95"/>
      <c r="J124" s="95"/>
      <c r="K124" s="76"/>
      <c r="L124" s="95"/>
      <c r="M124" s="76"/>
      <c r="N124" s="76"/>
    </row>
    <row r="125" spans="1:14" ht="9" customHeight="1" x14ac:dyDescent="0.15">
      <c r="A125" s="64" t="s">
        <v>80</v>
      </c>
      <c r="B125" s="65">
        <v>799999.99</v>
      </c>
      <c r="C125" s="38"/>
      <c r="D125" s="95"/>
      <c r="E125" s="96"/>
      <c r="G125" s="64" t="s">
        <v>80</v>
      </c>
      <c r="H125" s="65">
        <v>4055203.65</v>
      </c>
      <c r="I125" s="38"/>
      <c r="J125" s="95"/>
      <c r="K125" s="76"/>
      <c r="L125" s="95"/>
      <c r="M125" s="76"/>
      <c r="N125" s="76"/>
    </row>
    <row r="126" spans="1:14" ht="9.75" customHeight="1" x14ac:dyDescent="0.15">
      <c r="A126" s="99" t="s">
        <v>151</v>
      </c>
      <c r="B126" s="99"/>
      <c r="C126" s="99"/>
      <c r="D126" s="99"/>
      <c r="E126" s="99"/>
      <c r="F126" s="6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9" t="str">
        <f>+A126</f>
        <v>Vitoria-Gasteizen, 2019ko AZAROAREN 11n / Vitoria-Gasteiz, 11 de NOVIEMBRE DE 2019</v>
      </c>
      <c r="H128" s="99"/>
      <c r="I128" s="99"/>
      <c r="J128" s="99"/>
      <c r="K128" s="99"/>
      <c r="L128" s="99"/>
      <c r="M128" s="99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/>
      <c r="H129" s="14"/>
      <c r="I129" s="14"/>
      <c r="J129" s="66"/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8:M128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81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20481" r:id="rId4"/>
      </mc:Fallback>
    </mc:AlternateContent>
    <mc:AlternateContent xmlns:mc="http://schemas.openxmlformats.org/markup-compatibility/2006">
      <mc:Choice Requires="x14">
        <oleObject progId="Word.Picture.8" shapeId="20482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20482" r:id="rId6"/>
      </mc:Fallback>
    </mc:AlternateContent>
    <mc:AlternateContent xmlns:mc="http://schemas.openxmlformats.org/markup-compatibility/2006">
      <mc:Choice Requires="x14">
        <oleObject progId="Word.Picture.8" shapeId="20483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0483" r:id="rId7"/>
      </mc:Fallback>
    </mc:AlternateContent>
    <mc:AlternateContent xmlns:mc="http://schemas.openxmlformats.org/markup-compatibility/2006">
      <mc:Choice Requires="x14">
        <oleObject progId="Word.Picture.8" shapeId="20484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0484" r:id="rId9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152</v>
      </c>
      <c r="B9" s="71" t="s">
        <v>24</v>
      </c>
      <c r="C9" s="71" t="s">
        <v>15</v>
      </c>
      <c r="D9" s="71" t="s">
        <v>26</v>
      </c>
      <c r="E9" s="72" t="s">
        <v>16</v>
      </c>
      <c r="G9" s="62" t="s">
        <v>153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2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2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2"/>
      <c r="N10" s="68"/>
    </row>
    <row r="11" spans="1:14" s="11" customFormat="1" ht="10.5" x14ac:dyDescent="0.15">
      <c r="A11" s="63" t="s">
        <v>154</v>
      </c>
      <c r="B11" s="71" t="s">
        <v>23</v>
      </c>
      <c r="C11" s="71" t="s">
        <v>12</v>
      </c>
      <c r="D11" s="71" t="s">
        <v>13</v>
      </c>
      <c r="E11" s="72" t="s">
        <v>17</v>
      </c>
      <c r="G11" s="62" t="s">
        <v>155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2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3"/>
      <c r="H12" s="74"/>
      <c r="I12" s="74"/>
      <c r="J12" s="74"/>
      <c r="K12" s="74"/>
      <c r="L12" s="74"/>
      <c r="M12" s="75"/>
      <c r="N12" s="76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7"/>
      <c r="L13" s="69"/>
      <c r="M13" s="78"/>
      <c r="N13" s="76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7"/>
      <c r="L14" s="69"/>
      <c r="M14" s="78"/>
      <c r="N14" s="76"/>
    </row>
    <row r="15" spans="1:14" ht="9" x14ac:dyDescent="0.15">
      <c r="A15" s="69" t="s">
        <v>81</v>
      </c>
      <c r="B15" s="79">
        <v>95443881.719999999</v>
      </c>
      <c r="C15" s="79">
        <v>42885.22</v>
      </c>
      <c r="D15" s="79">
        <v>458944.96</v>
      </c>
      <c r="E15" s="80">
        <v>95859941.459999993</v>
      </c>
      <c r="G15" s="69" t="s">
        <v>81</v>
      </c>
      <c r="H15" s="79">
        <v>736823815.77999997</v>
      </c>
      <c r="I15" s="79">
        <v>702648125.12</v>
      </c>
      <c r="J15" s="79">
        <v>34175690.659999996</v>
      </c>
      <c r="K15" s="77">
        <f t="shared" ref="K15:K21" si="0">IF(ISERROR((H15-I15)/ABS(I15)),"",(H15-I15)/ABS(I15))</f>
        <v>4.8638414361617144E-2</v>
      </c>
      <c r="L15" s="79">
        <v>830000000</v>
      </c>
      <c r="M15" s="81">
        <f t="shared" ref="M15:M21" si="1">H15/L15</f>
        <v>0.88773953708433728</v>
      </c>
      <c r="N15" s="76"/>
    </row>
    <row r="16" spans="1:14" ht="9" x14ac:dyDescent="0.15">
      <c r="A16" s="69" t="s">
        <v>45</v>
      </c>
      <c r="B16" s="79">
        <v>3027118.18</v>
      </c>
      <c r="C16" s="79" t="s">
        <v>99</v>
      </c>
      <c r="D16" s="79">
        <v>18383.400000000001</v>
      </c>
      <c r="E16" s="80">
        <v>3045501.58</v>
      </c>
      <c r="G16" s="69" t="s">
        <v>45</v>
      </c>
      <c r="H16" s="79">
        <v>19120693.899999999</v>
      </c>
      <c r="I16" s="79">
        <v>41322624.359999999</v>
      </c>
      <c r="J16" s="79">
        <v>-22201930.460000001</v>
      </c>
      <c r="K16" s="77">
        <f t="shared" si="0"/>
        <v>-0.5372826824012491</v>
      </c>
      <c r="L16" s="79">
        <v>17700000</v>
      </c>
      <c r="M16" s="81">
        <f t="shared" si="1"/>
        <v>1.0802651920903954</v>
      </c>
      <c r="N16" s="76"/>
    </row>
    <row r="17" spans="1:14" ht="9" x14ac:dyDescent="0.15">
      <c r="A17" s="69" t="s">
        <v>46</v>
      </c>
      <c r="B17" s="79">
        <v>2047313.38</v>
      </c>
      <c r="C17" s="79">
        <v>1338.29</v>
      </c>
      <c r="D17" s="79">
        <v>19573.41</v>
      </c>
      <c r="E17" s="80">
        <v>2065548.5</v>
      </c>
      <c r="G17" s="69" t="s">
        <v>46</v>
      </c>
      <c r="H17" s="79">
        <v>9186263.9800000004</v>
      </c>
      <c r="I17" s="79">
        <v>9100942.2599999998</v>
      </c>
      <c r="J17" s="79">
        <v>85321.72</v>
      </c>
      <c r="K17" s="77">
        <f t="shared" si="0"/>
        <v>9.3750424475279193E-3</v>
      </c>
      <c r="L17" s="79">
        <v>9700000</v>
      </c>
      <c r="M17" s="81">
        <f t="shared" si="1"/>
        <v>0.9470375237113402</v>
      </c>
      <c r="N17" s="76"/>
    </row>
    <row r="18" spans="1:14" ht="9" x14ac:dyDescent="0.15">
      <c r="A18" s="69" t="s">
        <v>60</v>
      </c>
      <c r="B18" s="79">
        <v>334838.76</v>
      </c>
      <c r="C18" s="79" t="s">
        <v>99</v>
      </c>
      <c r="D18" s="79" t="s">
        <v>99</v>
      </c>
      <c r="E18" s="80">
        <v>334838.76</v>
      </c>
      <c r="G18" s="69" t="s">
        <v>60</v>
      </c>
      <c r="H18" s="79">
        <v>1890767.92</v>
      </c>
      <c r="I18" s="79">
        <v>3203574.93</v>
      </c>
      <c r="J18" s="79">
        <v>-1312807.01</v>
      </c>
      <c r="K18" s="77">
        <f t="shared" si="0"/>
        <v>-0.40979438242763377</v>
      </c>
      <c r="L18" s="79">
        <v>3600000</v>
      </c>
      <c r="M18" s="81">
        <f t="shared" si="1"/>
        <v>0.52521331111111114</v>
      </c>
      <c r="N18" s="76"/>
    </row>
    <row r="19" spans="1:14" ht="9" x14ac:dyDescent="0.15">
      <c r="A19" s="69" t="s">
        <v>61</v>
      </c>
      <c r="B19" s="79">
        <v>4418.45</v>
      </c>
      <c r="C19" s="79" t="s">
        <v>99</v>
      </c>
      <c r="D19" s="79" t="s">
        <v>99</v>
      </c>
      <c r="E19" s="80">
        <v>4418.45</v>
      </c>
      <c r="G19" s="69" t="s">
        <v>61</v>
      </c>
      <c r="H19" s="79">
        <v>2181138.7799999998</v>
      </c>
      <c r="I19" s="79">
        <v>3301325.95</v>
      </c>
      <c r="J19" s="79">
        <v>-1120187.17</v>
      </c>
      <c r="K19" s="77">
        <f t="shared" si="0"/>
        <v>-0.33931432005373485</v>
      </c>
      <c r="L19" s="79">
        <v>2900000</v>
      </c>
      <c r="M19" s="81">
        <f t="shared" si="1"/>
        <v>0.75211682068965513</v>
      </c>
      <c r="N19" s="76"/>
    </row>
    <row r="20" spans="1:14" ht="9" x14ac:dyDescent="0.15">
      <c r="A20" s="69" t="s">
        <v>47</v>
      </c>
      <c r="B20" s="79">
        <v>6978382.7999999998</v>
      </c>
      <c r="C20" s="79" t="s">
        <v>99</v>
      </c>
      <c r="D20" s="79">
        <v>112556.34</v>
      </c>
      <c r="E20" s="80">
        <v>7090939.1399999997</v>
      </c>
      <c r="G20" s="69" t="s">
        <v>47</v>
      </c>
      <c r="H20" s="79">
        <v>30224948.43</v>
      </c>
      <c r="I20" s="79">
        <v>28251204.449999999</v>
      </c>
      <c r="J20" s="79">
        <v>1973743.98</v>
      </c>
      <c r="K20" s="77">
        <f t="shared" si="0"/>
        <v>6.9864064857595845E-2</v>
      </c>
      <c r="L20" s="79">
        <v>29800000</v>
      </c>
      <c r="M20" s="81">
        <f t="shared" si="1"/>
        <v>1.0142600144295302</v>
      </c>
      <c r="N20" s="76"/>
    </row>
    <row r="21" spans="1:14" ht="9" x14ac:dyDescent="0.15">
      <c r="A21" s="69" t="s">
        <v>62</v>
      </c>
      <c r="B21" s="79">
        <v>31042885.77</v>
      </c>
      <c r="C21" s="79">
        <v>2862335.37</v>
      </c>
      <c r="D21" s="79">
        <v>165193.01</v>
      </c>
      <c r="E21" s="80">
        <v>28345743.41</v>
      </c>
      <c r="G21" s="69" t="s">
        <v>62</v>
      </c>
      <c r="H21" s="79">
        <v>-30380838.670000002</v>
      </c>
      <c r="I21" s="79">
        <v>-17620066.68</v>
      </c>
      <c r="J21" s="79">
        <v>-12760771.99</v>
      </c>
      <c r="K21" s="77">
        <f t="shared" si="0"/>
        <v>-0.72421814410523</v>
      </c>
      <c r="L21" s="79">
        <v>-28000000</v>
      </c>
      <c r="M21" s="81">
        <f t="shared" si="1"/>
        <v>1.0850299525</v>
      </c>
      <c r="N21" s="76"/>
    </row>
    <row r="22" spans="1:14" ht="5.0999999999999996" customHeight="1" x14ac:dyDescent="0.15">
      <c r="A22" s="78"/>
      <c r="B22" s="82"/>
      <c r="C22" s="83"/>
      <c r="D22" s="83"/>
      <c r="E22" s="82"/>
      <c r="G22" s="78"/>
      <c r="H22" s="83"/>
      <c r="I22" s="83"/>
      <c r="J22" s="83"/>
      <c r="K22" s="84"/>
      <c r="L22" s="83"/>
      <c r="M22" s="85"/>
      <c r="N22" s="76"/>
    </row>
    <row r="23" spans="1:14" ht="3" customHeight="1" x14ac:dyDescent="0.15">
      <c r="A23" s="69"/>
      <c r="B23" s="79"/>
      <c r="C23" s="79"/>
      <c r="D23" s="79"/>
      <c r="E23" s="80"/>
      <c r="G23" s="69"/>
      <c r="H23" s="79"/>
      <c r="I23" s="79"/>
      <c r="J23" s="79"/>
      <c r="K23" s="77"/>
      <c r="L23" s="79"/>
      <c r="M23" s="81"/>
      <c r="N23" s="76"/>
    </row>
    <row r="24" spans="1:14" s="11" customFormat="1" ht="9" x14ac:dyDescent="0.15">
      <c r="A24" s="86" t="s">
        <v>2</v>
      </c>
      <c r="B24" s="67">
        <v>138878839.06</v>
      </c>
      <c r="C24" s="67">
        <v>2906558.88</v>
      </c>
      <c r="D24" s="67">
        <v>774651.12</v>
      </c>
      <c r="E24" s="87">
        <v>136746931.30000001</v>
      </c>
      <c r="G24" s="86" t="s">
        <v>2</v>
      </c>
      <c r="H24" s="67">
        <v>769046790.12</v>
      </c>
      <c r="I24" s="67">
        <v>770207730.38999999</v>
      </c>
      <c r="J24" s="67">
        <v>-1160940.27</v>
      </c>
      <c r="K24" s="88">
        <f t="shared" ref="K24" si="2">IF(ISERROR((H24-I24)/ABS(I24)),"",(H24-I24)/ABS(I24))</f>
        <v>-1.5073079952237442E-3</v>
      </c>
      <c r="L24" s="67">
        <v>865700000</v>
      </c>
      <c r="M24" s="89">
        <f t="shared" ref="M24" si="3">H24/L24</f>
        <v>0.88835253565900429</v>
      </c>
      <c r="N24" s="68"/>
    </row>
    <row r="25" spans="1:14" ht="3" customHeight="1" x14ac:dyDescent="0.15">
      <c r="A25" s="78"/>
      <c r="B25" s="83"/>
      <c r="C25" s="83"/>
      <c r="D25" s="83"/>
      <c r="E25" s="82"/>
      <c r="G25" s="78"/>
      <c r="H25" s="83"/>
      <c r="I25" s="83"/>
      <c r="J25" s="83"/>
      <c r="K25" s="84"/>
      <c r="L25" s="83"/>
      <c r="M25" s="85"/>
      <c r="N25" s="76"/>
    </row>
    <row r="26" spans="1:14" ht="5.0999999999999996" customHeight="1" x14ac:dyDescent="0.15">
      <c r="A26" s="69"/>
      <c r="B26" s="79"/>
      <c r="C26" s="79"/>
      <c r="D26" s="79"/>
      <c r="E26" s="80"/>
      <c r="G26" s="69"/>
      <c r="H26" s="79"/>
      <c r="I26" s="79"/>
      <c r="J26" s="79"/>
      <c r="K26" s="77"/>
      <c r="L26" s="79"/>
      <c r="M26" s="81"/>
      <c r="N26" s="76"/>
    </row>
    <row r="27" spans="1:14" ht="9" customHeight="1" x14ac:dyDescent="0.15">
      <c r="A27" s="69" t="s">
        <v>3</v>
      </c>
      <c r="B27" s="79"/>
      <c r="C27" s="79"/>
      <c r="D27" s="79"/>
      <c r="E27" s="80"/>
      <c r="G27" s="69" t="s">
        <v>3</v>
      </c>
      <c r="H27" s="79"/>
      <c r="I27" s="79"/>
      <c r="J27" s="79"/>
      <c r="K27" s="77"/>
      <c r="L27" s="79"/>
      <c r="M27" s="81"/>
      <c r="N27" s="76"/>
    </row>
    <row r="28" spans="1:14" ht="9" x14ac:dyDescent="0.15">
      <c r="A28" s="69" t="s">
        <v>45</v>
      </c>
      <c r="B28" s="79">
        <v>3027118.17</v>
      </c>
      <c r="C28" s="79" t="s">
        <v>99</v>
      </c>
      <c r="D28" s="79">
        <v>18383.400000000001</v>
      </c>
      <c r="E28" s="80">
        <v>3045501.57</v>
      </c>
      <c r="G28" s="69" t="s">
        <v>45</v>
      </c>
      <c r="H28" s="79">
        <v>19120693.780000001</v>
      </c>
      <c r="I28" s="79">
        <v>41322624.219999999</v>
      </c>
      <c r="J28" s="79">
        <v>-22201930.440000001</v>
      </c>
      <c r="K28" s="77">
        <f t="shared" ref="K28:K31" si="4">IF(ISERROR((H28-I28)/ABS(I28)),"",(H28-I28)/ABS(I28))</f>
        <v>-0.53728268373755272</v>
      </c>
      <c r="L28" s="79">
        <v>17700000</v>
      </c>
      <c r="M28" s="81">
        <f t="shared" ref="M28:M31" si="5">H28/L28</f>
        <v>1.0802651853107346</v>
      </c>
      <c r="N28" s="76"/>
    </row>
    <row r="29" spans="1:14" ht="9" x14ac:dyDescent="0.15">
      <c r="A29" s="69" t="s">
        <v>46</v>
      </c>
      <c r="B29" s="79">
        <v>2047313.37</v>
      </c>
      <c r="C29" s="79">
        <v>1338.28</v>
      </c>
      <c r="D29" s="79">
        <v>19573.39</v>
      </c>
      <c r="E29" s="80">
        <v>2065548.48</v>
      </c>
      <c r="G29" s="69" t="s">
        <v>46</v>
      </c>
      <c r="H29" s="79">
        <v>9186263.8599999994</v>
      </c>
      <c r="I29" s="79">
        <v>9100941.9299999997</v>
      </c>
      <c r="J29" s="79">
        <v>85321.93</v>
      </c>
      <c r="K29" s="77">
        <f t="shared" si="4"/>
        <v>9.3750658620013524E-3</v>
      </c>
      <c r="L29" s="79">
        <v>9700000</v>
      </c>
      <c r="M29" s="81">
        <f t="shared" si="5"/>
        <v>0.94703751134020608</v>
      </c>
      <c r="N29" s="76"/>
    </row>
    <row r="30" spans="1:14" ht="9" x14ac:dyDescent="0.15">
      <c r="A30" s="69" t="s">
        <v>63</v>
      </c>
      <c r="B30" s="79">
        <v>334838.76</v>
      </c>
      <c r="C30" s="79" t="s">
        <v>99</v>
      </c>
      <c r="D30" s="79" t="s">
        <v>99</v>
      </c>
      <c r="E30" s="80">
        <v>334838.76</v>
      </c>
      <c r="G30" s="69" t="s">
        <v>63</v>
      </c>
      <c r="H30" s="79">
        <v>1890767.87</v>
      </c>
      <c r="I30" s="79">
        <v>3203574.87</v>
      </c>
      <c r="J30" s="79">
        <v>-1312807</v>
      </c>
      <c r="K30" s="77">
        <f t="shared" si="4"/>
        <v>-0.40979438698119142</v>
      </c>
      <c r="L30" s="79">
        <v>3600000</v>
      </c>
      <c r="M30" s="81">
        <f t="shared" si="5"/>
        <v>0.52521329722222221</v>
      </c>
      <c r="N30" s="76"/>
    </row>
    <row r="31" spans="1:14" ht="9" x14ac:dyDescent="0.15">
      <c r="A31" s="69" t="s">
        <v>1</v>
      </c>
      <c r="B31" s="79">
        <v>28361370.539999999</v>
      </c>
      <c r="C31" s="79">
        <v>10149127.289999999</v>
      </c>
      <c r="D31" s="79">
        <v>28867.31</v>
      </c>
      <c r="E31" s="80">
        <v>18241110.559999999</v>
      </c>
      <c r="G31" s="69" t="s">
        <v>1</v>
      </c>
      <c r="H31" s="79">
        <v>172041789.03999999</v>
      </c>
      <c r="I31" s="79">
        <v>153848655</v>
      </c>
      <c r="J31" s="79">
        <v>18193134.039999999</v>
      </c>
      <c r="K31" s="77">
        <f t="shared" si="4"/>
        <v>0.11825344875455682</v>
      </c>
      <c r="L31" s="79">
        <v>166300000</v>
      </c>
      <c r="M31" s="81">
        <f t="shared" si="5"/>
        <v>1.0345266929645218</v>
      </c>
      <c r="N31" s="76"/>
    </row>
    <row r="32" spans="1:14" ht="5.0999999999999996" customHeight="1" x14ac:dyDescent="0.15">
      <c r="A32" s="78"/>
      <c r="B32" s="83"/>
      <c r="C32" s="83"/>
      <c r="D32" s="83"/>
      <c r="E32" s="82"/>
      <c r="G32" s="78"/>
      <c r="H32" s="83"/>
      <c r="I32" s="83"/>
      <c r="J32" s="83"/>
      <c r="K32" s="84"/>
      <c r="L32" s="83"/>
      <c r="M32" s="85"/>
      <c r="N32" s="76"/>
    </row>
    <row r="33" spans="1:14" ht="3" customHeight="1" x14ac:dyDescent="0.15">
      <c r="A33" s="69"/>
      <c r="B33" s="79"/>
      <c r="C33" s="79"/>
      <c r="D33" s="79"/>
      <c r="E33" s="80"/>
      <c r="G33" s="69"/>
      <c r="H33" s="79"/>
      <c r="I33" s="79"/>
      <c r="J33" s="79"/>
      <c r="K33" s="77"/>
      <c r="L33" s="79"/>
      <c r="M33" s="81"/>
      <c r="N33" s="76"/>
    </row>
    <row r="34" spans="1:14" s="11" customFormat="1" ht="9" x14ac:dyDescent="0.15">
      <c r="A34" s="71" t="s">
        <v>10</v>
      </c>
      <c r="B34" s="67">
        <v>33770640.840000004</v>
      </c>
      <c r="C34" s="67">
        <v>10150465.57</v>
      </c>
      <c r="D34" s="67">
        <v>66824.100000000006</v>
      </c>
      <c r="E34" s="87">
        <v>23686999.370000001</v>
      </c>
      <c r="G34" s="71" t="s">
        <v>10</v>
      </c>
      <c r="H34" s="67">
        <v>202239514.55000001</v>
      </c>
      <c r="I34" s="67">
        <v>207475796.02000001</v>
      </c>
      <c r="J34" s="67">
        <v>-5236281.47</v>
      </c>
      <c r="K34" s="88">
        <f t="shared" ref="K34" si="6">IF(ISERROR((H34-I34)/ABS(I34)),"",(H34-I34)/ABS(I34))</f>
        <v>-2.523803532964991E-2</v>
      </c>
      <c r="L34" s="67">
        <v>197300000</v>
      </c>
      <c r="M34" s="89">
        <f t="shared" ref="M34" si="7">H34/L34</f>
        <v>1.0250355527116068</v>
      </c>
      <c r="N34" s="68"/>
    </row>
    <row r="35" spans="1:14" ht="3" customHeight="1" x14ac:dyDescent="0.15">
      <c r="A35" s="78"/>
      <c r="B35" s="83"/>
      <c r="C35" s="83"/>
      <c r="D35" s="83"/>
      <c r="E35" s="82"/>
      <c r="G35" s="78"/>
      <c r="H35" s="83"/>
      <c r="I35" s="83"/>
      <c r="J35" s="83"/>
      <c r="K35" s="84"/>
      <c r="L35" s="83"/>
      <c r="M35" s="85"/>
      <c r="N35" s="76"/>
    </row>
    <row r="36" spans="1:14" ht="5.0999999999999996" customHeight="1" x14ac:dyDescent="0.15">
      <c r="A36" s="78"/>
      <c r="B36" s="79"/>
      <c r="C36" s="79"/>
      <c r="D36" s="79"/>
      <c r="E36" s="80"/>
      <c r="G36" s="69"/>
      <c r="H36" s="79"/>
      <c r="I36" s="79"/>
      <c r="J36" s="79"/>
      <c r="K36" s="77"/>
      <c r="L36" s="79"/>
      <c r="M36" s="81"/>
      <c r="N36" s="76"/>
    </row>
    <row r="37" spans="1:14" ht="9" x14ac:dyDescent="0.15">
      <c r="A37" s="69" t="s">
        <v>64</v>
      </c>
      <c r="B37" s="79">
        <v>1069418.26</v>
      </c>
      <c r="C37" s="79">
        <v>32238.33</v>
      </c>
      <c r="D37" s="79">
        <v>83.79</v>
      </c>
      <c r="E37" s="80">
        <v>1037263.72</v>
      </c>
      <c r="G37" s="69" t="s">
        <v>64</v>
      </c>
      <c r="H37" s="79">
        <v>10674131.859999999</v>
      </c>
      <c r="I37" s="79">
        <v>11835146.76</v>
      </c>
      <c r="J37" s="79">
        <v>-1161014.8999999999</v>
      </c>
      <c r="K37" s="77">
        <f t="shared" ref="K37:K41" si="8">IF(ISERROR((H37-I37)/ABS(I37)),"",(H37-I37)/ABS(I37))</f>
        <v>-9.8098901817082362E-2</v>
      </c>
      <c r="L37" s="79">
        <v>14200000</v>
      </c>
      <c r="M37" s="81">
        <f t="shared" ref="M37:M41" si="9">H37/L37</f>
        <v>0.75169942676056334</v>
      </c>
      <c r="N37" s="76"/>
    </row>
    <row r="38" spans="1:14" ht="9" x14ac:dyDescent="0.15">
      <c r="A38" s="69" t="s">
        <v>90</v>
      </c>
      <c r="B38" s="79">
        <v>181704.07</v>
      </c>
      <c r="C38" s="79">
        <v>81109.53</v>
      </c>
      <c r="D38" s="79" t="s">
        <v>99</v>
      </c>
      <c r="E38" s="80">
        <v>100594.54</v>
      </c>
      <c r="G38" s="69" t="s">
        <v>90</v>
      </c>
      <c r="H38" s="79">
        <v>24717655.359999999</v>
      </c>
      <c r="I38" s="79">
        <v>20274916.68</v>
      </c>
      <c r="J38" s="79">
        <v>4442738.68</v>
      </c>
      <c r="K38" s="77">
        <f t="shared" si="8"/>
        <v>0.2191248797773111</v>
      </c>
      <c r="L38" s="79">
        <v>21100000</v>
      </c>
      <c r="M38" s="81">
        <f t="shared" si="9"/>
        <v>1.1714528606635071</v>
      </c>
      <c r="N38" s="76"/>
    </row>
    <row r="39" spans="1:14" ht="9" x14ac:dyDescent="0.15">
      <c r="A39" s="69" t="s">
        <v>65</v>
      </c>
      <c r="B39" s="79">
        <v>255598.77</v>
      </c>
      <c r="C39" s="79" t="s">
        <v>99</v>
      </c>
      <c r="D39" s="79">
        <v>1334.6</v>
      </c>
      <c r="E39" s="80">
        <v>256933.37</v>
      </c>
      <c r="G39" s="69" t="s">
        <v>65</v>
      </c>
      <c r="H39" s="79">
        <v>7459132.6100000003</v>
      </c>
      <c r="I39" s="79">
        <v>9901082.1600000001</v>
      </c>
      <c r="J39" s="79">
        <v>-2441949.5499999998</v>
      </c>
      <c r="K39" s="77">
        <f t="shared" si="8"/>
        <v>-0.24663461130192255</v>
      </c>
      <c r="L39" s="79">
        <v>6600000</v>
      </c>
      <c r="M39" s="81">
        <f t="shared" si="9"/>
        <v>1.1301716075757575</v>
      </c>
      <c r="N39" s="76"/>
    </row>
    <row r="40" spans="1:14" ht="9" x14ac:dyDescent="0.15">
      <c r="A40" s="69" t="s">
        <v>48</v>
      </c>
      <c r="B40" s="79" t="s">
        <v>99</v>
      </c>
      <c r="C40" s="79" t="s">
        <v>99</v>
      </c>
      <c r="D40" s="79" t="s">
        <v>99</v>
      </c>
      <c r="E40" s="80" t="s">
        <v>99</v>
      </c>
      <c r="G40" s="69" t="s">
        <v>48</v>
      </c>
      <c r="H40" s="79">
        <v>3549599.97</v>
      </c>
      <c r="I40" s="79">
        <v>3286089.82</v>
      </c>
      <c r="J40" s="79">
        <v>263510.15000000002</v>
      </c>
      <c r="K40" s="77">
        <f t="shared" si="8"/>
        <v>8.0189576193629541E-2</v>
      </c>
      <c r="L40" s="79">
        <v>3400000</v>
      </c>
      <c r="M40" s="81">
        <f t="shared" si="9"/>
        <v>1.0439999911764706</v>
      </c>
      <c r="N40" s="76"/>
    </row>
    <row r="41" spans="1:14" ht="9" x14ac:dyDescent="0.15">
      <c r="A41" s="69" t="s">
        <v>66</v>
      </c>
      <c r="B41" s="79">
        <v>23440.41</v>
      </c>
      <c r="C41" s="79" t="s">
        <v>99</v>
      </c>
      <c r="D41" s="79">
        <v>1773.27</v>
      </c>
      <c r="E41" s="80">
        <v>25213.68</v>
      </c>
      <c r="G41" s="69" t="s">
        <v>66</v>
      </c>
      <c r="H41" s="79">
        <v>2657352.7400000002</v>
      </c>
      <c r="I41" s="79">
        <v>4936469.21</v>
      </c>
      <c r="J41" s="79">
        <v>-2279116.4700000002</v>
      </c>
      <c r="K41" s="77">
        <f t="shared" si="8"/>
        <v>-0.46168959494026701</v>
      </c>
      <c r="L41" s="79">
        <v>3390660</v>
      </c>
      <c r="M41" s="81">
        <f t="shared" si="9"/>
        <v>0.78372728023452665</v>
      </c>
      <c r="N41" s="76"/>
    </row>
    <row r="42" spans="1:14" ht="9" x14ac:dyDescent="0.15">
      <c r="A42" s="69" t="s">
        <v>53</v>
      </c>
      <c r="B42" s="79"/>
      <c r="C42" s="79"/>
      <c r="D42" s="79"/>
      <c r="E42" s="80"/>
      <c r="G42" s="69" t="s">
        <v>53</v>
      </c>
      <c r="H42" s="79"/>
      <c r="I42" s="79"/>
      <c r="J42" s="79"/>
      <c r="K42" s="77"/>
      <c r="L42" s="79"/>
      <c r="M42" s="81"/>
      <c r="N42" s="76"/>
    </row>
    <row r="43" spans="1:14" ht="5.0999999999999996" customHeight="1" x14ac:dyDescent="0.15">
      <c r="A43" s="78"/>
      <c r="B43" s="83"/>
      <c r="C43" s="83"/>
      <c r="D43" s="83"/>
      <c r="E43" s="82"/>
      <c r="G43" s="78"/>
      <c r="H43" s="83"/>
      <c r="I43" s="83"/>
      <c r="J43" s="83"/>
      <c r="K43" s="84"/>
      <c r="L43" s="83"/>
      <c r="M43" s="85"/>
      <c r="N43" s="76"/>
    </row>
    <row r="44" spans="1:14" ht="3" customHeight="1" x14ac:dyDescent="0.15">
      <c r="A44" s="69"/>
      <c r="B44" s="79"/>
      <c r="C44" s="79"/>
      <c r="D44" s="79"/>
      <c r="E44" s="80"/>
      <c r="G44" s="69"/>
      <c r="H44" s="79"/>
      <c r="I44" s="79"/>
      <c r="J44" s="79"/>
      <c r="K44" s="77"/>
      <c r="L44" s="79"/>
      <c r="M44" s="81"/>
      <c r="N44" s="76"/>
    </row>
    <row r="45" spans="1:14" s="11" customFormat="1" ht="9" x14ac:dyDescent="0.15">
      <c r="A45" s="71" t="s">
        <v>35</v>
      </c>
      <c r="B45" s="67">
        <v>174179641.41</v>
      </c>
      <c r="C45" s="67">
        <v>13170372.310000001</v>
      </c>
      <c r="D45" s="67">
        <v>844666.88</v>
      </c>
      <c r="E45" s="87">
        <v>161853935.97999999</v>
      </c>
      <c r="G45" s="71" t="s">
        <v>35</v>
      </c>
      <c r="H45" s="67">
        <v>1020344177.21</v>
      </c>
      <c r="I45" s="67">
        <v>1027917231.04</v>
      </c>
      <c r="J45" s="67">
        <v>-7573053.8300000001</v>
      </c>
      <c r="K45" s="88">
        <f t="shared" ref="K45" si="10">IF(ISERROR((H45-I45)/ABS(I45)),"",(H45-I45)/ABS(I45))</f>
        <v>-7.3673770623903755E-3</v>
      </c>
      <c r="L45" s="67">
        <v>1111690660</v>
      </c>
      <c r="M45" s="89">
        <f t="shared" ref="M45" si="11">H45/L45</f>
        <v>0.91783102433369368</v>
      </c>
      <c r="N45" s="68"/>
    </row>
    <row r="46" spans="1:14" ht="3" customHeight="1" x14ac:dyDescent="0.15">
      <c r="A46" s="78"/>
      <c r="B46" s="83"/>
      <c r="C46" s="83"/>
      <c r="D46" s="83"/>
      <c r="E46" s="82"/>
      <c r="G46" s="78"/>
      <c r="H46" s="83"/>
      <c r="I46" s="83"/>
      <c r="J46" s="83"/>
      <c r="K46" s="84"/>
      <c r="L46" s="83"/>
      <c r="M46" s="85"/>
      <c r="N46" s="76"/>
    </row>
    <row r="47" spans="1:14" ht="5.0999999999999996" customHeight="1" x14ac:dyDescent="0.15">
      <c r="A47" s="69"/>
      <c r="B47" s="79"/>
      <c r="C47" s="79"/>
      <c r="D47" s="79"/>
      <c r="E47" s="80"/>
      <c r="G47" s="69"/>
      <c r="H47" s="79"/>
      <c r="I47" s="79"/>
      <c r="J47" s="79"/>
      <c r="K47" s="77"/>
      <c r="L47" s="79"/>
      <c r="M47" s="81"/>
      <c r="N47" s="76"/>
    </row>
    <row r="48" spans="1:14" ht="9" x14ac:dyDescent="0.15">
      <c r="A48" s="69" t="s">
        <v>82</v>
      </c>
      <c r="B48" s="79">
        <v>108372118.69</v>
      </c>
      <c r="C48" s="79">
        <v>29682616.52</v>
      </c>
      <c r="D48" s="79">
        <v>1040391.53</v>
      </c>
      <c r="E48" s="80">
        <v>79729893.700000003</v>
      </c>
      <c r="G48" s="69" t="s">
        <v>82</v>
      </c>
      <c r="H48" s="79">
        <v>597172865.24000001</v>
      </c>
      <c r="I48" s="79">
        <v>586571490.37</v>
      </c>
      <c r="J48" s="79">
        <v>10601374.869999999</v>
      </c>
      <c r="K48" s="77">
        <f t="shared" ref="K48:K51" si="12">IF(ISERROR((H48-I48)/ABS(I48)),"",(H48-I48)/ABS(I48))</f>
        <v>1.8073457445592567E-2</v>
      </c>
      <c r="L48" s="79">
        <v>691825680</v>
      </c>
      <c r="M48" s="81">
        <f t="shared" ref="M48:M51" si="13">H48/L48</f>
        <v>0.86318401080457152</v>
      </c>
      <c r="N48" s="76"/>
    </row>
    <row r="49" spans="1:14" ht="9" x14ac:dyDescent="0.15">
      <c r="A49" s="69" t="s">
        <v>67</v>
      </c>
      <c r="B49" s="79">
        <v>1763143.96</v>
      </c>
      <c r="C49" s="79">
        <v>6012.42</v>
      </c>
      <c r="D49" s="79">
        <v>683.62</v>
      </c>
      <c r="E49" s="80">
        <v>1757815.16</v>
      </c>
      <c r="G49" s="69" t="s">
        <v>67</v>
      </c>
      <c r="H49" s="79">
        <v>19574142.969999999</v>
      </c>
      <c r="I49" s="79">
        <v>17182261.239999998</v>
      </c>
      <c r="J49" s="79">
        <v>2391881.73</v>
      </c>
      <c r="K49" s="77">
        <f t="shared" si="12"/>
        <v>0.13920645813670568</v>
      </c>
      <c r="L49" s="79">
        <v>20100000</v>
      </c>
      <c r="M49" s="81">
        <f t="shared" si="13"/>
        <v>0.97383795870646761</v>
      </c>
      <c r="N49" s="76"/>
    </row>
    <row r="50" spans="1:14" ht="9" x14ac:dyDescent="0.15">
      <c r="A50" s="69" t="s">
        <v>49</v>
      </c>
      <c r="B50" s="79">
        <v>487525.33</v>
      </c>
      <c r="C50" s="79">
        <v>10413.51</v>
      </c>
      <c r="D50" s="79">
        <v>95.91</v>
      </c>
      <c r="E50" s="80">
        <v>477207.73</v>
      </c>
      <c r="G50" s="69" t="s">
        <v>49</v>
      </c>
      <c r="H50" s="79">
        <v>5772149.6600000001</v>
      </c>
      <c r="I50" s="79">
        <v>6227453.3300000001</v>
      </c>
      <c r="J50" s="79">
        <v>-455303.67</v>
      </c>
      <c r="K50" s="77">
        <f t="shared" si="12"/>
        <v>-7.3112337559661789E-2</v>
      </c>
      <c r="L50" s="79">
        <v>8500000</v>
      </c>
      <c r="M50" s="81">
        <f t="shared" si="13"/>
        <v>0.6790764305882353</v>
      </c>
      <c r="N50" s="76"/>
    </row>
    <row r="51" spans="1:14" ht="9" x14ac:dyDescent="0.15">
      <c r="A51" s="69" t="s">
        <v>68</v>
      </c>
      <c r="B51" s="79">
        <v>350870.81</v>
      </c>
      <c r="C51" s="79" t="s">
        <v>99</v>
      </c>
      <c r="D51" s="79" t="s">
        <v>99</v>
      </c>
      <c r="E51" s="80">
        <v>350870.81</v>
      </c>
      <c r="G51" s="69" t="s">
        <v>68</v>
      </c>
      <c r="H51" s="79">
        <v>3740091.36</v>
      </c>
      <c r="I51" s="79">
        <v>4315720.08</v>
      </c>
      <c r="J51" s="79">
        <v>-575628.72</v>
      </c>
      <c r="K51" s="77">
        <f t="shared" si="12"/>
        <v>-0.13337953095419483</v>
      </c>
      <c r="L51" s="79">
        <v>5700000</v>
      </c>
      <c r="M51" s="81">
        <f t="shared" si="13"/>
        <v>0.65615637894736845</v>
      </c>
      <c r="N51" s="76"/>
    </row>
    <row r="52" spans="1:14" ht="9" x14ac:dyDescent="0.15">
      <c r="A52" s="69" t="s">
        <v>69</v>
      </c>
      <c r="B52" s="79"/>
      <c r="C52" s="79"/>
      <c r="D52" s="79"/>
      <c r="E52" s="80"/>
      <c r="G52" s="69" t="s">
        <v>69</v>
      </c>
      <c r="H52" s="79"/>
      <c r="I52" s="79"/>
      <c r="J52" s="79"/>
      <c r="K52" s="77"/>
      <c r="L52" s="79"/>
      <c r="M52" s="81"/>
      <c r="N52" s="76"/>
    </row>
    <row r="53" spans="1:14" ht="9" x14ac:dyDescent="0.15">
      <c r="A53" s="69" t="s">
        <v>50</v>
      </c>
      <c r="B53" s="79">
        <v>89350.33</v>
      </c>
      <c r="C53" s="79" t="s">
        <v>99</v>
      </c>
      <c r="D53" s="79" t="s">
        <v>99</v>
      </c>
      <c r="E53" s="80">
        <v>89350.33</v>
      </c>
      <c r="G53" s="69" t="s">
        <v>50</v>
      </c>
      <c r="H53" s="79">
        <v>868805.56</v>
      </c>
      <c r="I53" s="79">
        <v>632846.54</v>
      </c>
      <c r="J53" s="79">
        <v>235959.02</v>
      </c>
      <c r="K53" s="77">
        <f t="shared" ref="K53:K65" si="14">IF(ISERROR((H53-I53)/ABS(I53)),"",(H53-I53)/ABS(I53))</f>
        <v>0.37285345670057707</v>
      </c>
      <c r="L53" s="79">
        <v>645580</v>
      </c>
      <c r="M53" s="81">
        <f t="shared" ref="M53:M65" si="15">H53/L53</f>
        <v>1.3457752098887823</v>
      </c>
      <c r="N53" s="76"/>
    </row>
    <row r="54" spans="1:14" ht="9" x14ac:dyDescent="0.15">
      <c r="A54" s="69" t="s">
        <v>51</v>
      </c>
      <c r="B54" s="79">
        <v>4711.87</v>
      </c>
      <c r="C54" s="79" t="s">
        <v>99</v>
      </c>
      <c r="D54" s="79" t="s">
        <v>99</v>
      </c>
      <c r="E54" s="80">
        <v>4711.87</v>
      </c>
      <c r="G54" s="69" t="s">
        <v>51</v>
      </c>
      <c r="H54" s="79">
        <v>37759.24</v>
      </c>
      <c r="I54" s="79">
        <v>36774.120000000003</v>
      </c>
      <c r="J54" s="79">
        <v>985.12</v>
      </c>
      <c r="K54" s="77">
        <f t="shared" si="14"/>
        <v>2.6788404454001762E-2</v>
      </c>
      <c r="L54" s="79">
        <v>9620</v>
      </c>
      <c r="M54" s="81">
        <f t="shared" si="15"/>
        <v>3.9250769230769227</v>
      </c>
      <c r="N54" s="76"/>
    </row>
    <row r="55" spans="1:14" ht="9" x14ac:dyDescent="0.15">
      <c r="A55" s="69" t="s">
        <v>4</v>
      </c>
      <c r="B55" s="79"/>
      <c r="C55" s="79"/>
      <c r="D55" s="79"/>
      <c r="E55" s="80"/>
      <c r="G55" s="69" t="s">
        <v>4</v>
      </c>
      <c r="H55" s="79"/>
      <c r="I55" s="79"/>
      <c r="J55" s="79"/>
      <c r="K55" s="77"/>
      <c r="L55" s="79"/>
      <c r="M55" s="81"/>
      <c r="N55" s="76"/>
    </row>
    <row r="56" spans="1:14" ht="9" x14ac:dyDescent="0.15">
      <c r="A56" s="69" t="s">
        <v>106</v>
      </c>
      <c r="B56" s="79">
        <v>10752839.91</v>
      </c>
      <c r="C56" s="79">
        <v>1427316.24</v>
      </c>
      <c r="D56" s="79" t="s">
        <v>99</v>
      </c>
      <c r="E56" s="80">
        <v>9325523.6699999999</v>
      </c>
      <c r="G56" s="69" t="s">
        <v>106</v>
      </c>
      <c r="H56" s="79">
        <v>201275011.08000001</v>
      </c>
      <c r="I56" s="79">
        <v>181438557.33000001</v>
      </c>
      <c r="J56" s="79">
        <v>19836453.75</v>
      </c>
      <c r="K56" s="77">
        <f t="shared" ref="K56:K57" si="16">IF(ISERROR((H56-I56)/ABS(I56)),"",(H56-I56)/ABS(I56))</f>
        <v>0.10932876694958231</v>
      </c>
      <c r="L56" s="79">
        <v>247338000</v>
      </c>
      <c r="M56" s="81">
        <f t="shared" ref="M56" si="17">H56/L56</f>
        <v>0.81376501419110692</v>
      </c>
      <c r="N56" s="76"/>
    </row>
    <row r="57" spans="1:14" ht="9" x14ac:dyDescent="0.15">
      <c r="A57" s="69" t="s">
        <v>107</v>
      </c>
      <c r="B57" s="79" t="s">
        <v>99</v>
      </c>
      <c r="C57" s="79" t="s">
        <v>99</v>
      </c>
      <c r="D57" s="79" t="s">
        <v>99</v>
      </c>
      <c r="E57" s="80" t="s">
        <v>99</v>
      </c>
      <c r="G57" s="69" t="s">
        <v>107</v>
      </c>
      <c r="H57" s="79">
        <v>-186885.67</v>
      </c>
      <c r="I57" s="79">
        <v>-284139.05</v>
      </c>
      <c r="J57" s="79">
        <v>97253.38</v>
      </c>
      <c r="K57" s="77">
        <f t="shared" si="16"/>
        <v>0.34227389723447016</v>
      </c>
      <c r="L57" s="79" t="s">
        <v>99</v>
      </c>
      <c r="M57" s="81"/>
      <c r="N57" s="76"/>
    </row>
    <row r="58" spans="1:14" ht="9" x14ac:dyDescent="0.15">
      <c r="A58" s="69" t="s">
        <v>52</v>
      </c>
      <c r="B58" s="79">
        <v>3680257.02</v>
      </c>
      <c r="C58" s="79" t="s">
        <v>99</v>
      </c>
      <c r="D58" s="79" t="s">
        <v>99</v>
      </c>
      <c r="E58" s="80">
        <v>3680257.02</v>
      </c>
      <c r="G58" s="69" t="s">
        <v>52</v>
      </c>
      <c r="H58" s="79">
        <v>46912394.100000001</v>
      </c>
      <c r="I58" s="79">
        <v>46749123.82</v>
      </c>
      <c r="J58" s="79">
        <v>163270.28</v>
      </c>
      <c r="K58" s="77">
        <f t="shared" si="14"/>
        <v>3.4924778618022276E-3</v>
      </c>
      <c r="L58" s="79">
        <v>59787000</v>
      </c>
      <c r="M58" s="81">
        <f t="shared" si="15"/>
        <v>0.78465877364644487</v>
      </c>
      <c r="N58" s="76"/>
    </row>
    <row r="59" spans="1:14" ht="9" x14ac:dyDescent="0.15">
      <c r="A59" s="69" t="s">
        <v>5</v>
      </c>
      <c r="B59" s="79">
        <v>55388.62</v>
      </c>
      <c r="C59" s="79" t="s">
        <v>99</v>
      </c>
      <c r="D59" s="79" t="s">
        <v>99</v>
      </c>
      <c r="E59" s="80">
        <v>55388.62</v>
      </c>
      <c r="G59" s="69" t="s">
        <v>5</v>
      </c>
      <c r="H59" s="79">
        <v>393122.85</v>
      </c>
      <c r="I59" s="79">
        <v>525972.13</v>
      </c>
      <c r="J59" s="79">
        <v>-132849.28</v>
      </c>
      <c r="K59" s="77">
        <f t="shared" si="14"/>
        <v>-0.25257855392452072</v>
      </c>
      <c r="L59" s="79">
        <v>606060</v>
      </c>
      <c r="M59" s="81">
        <f t="shared" si="15"/>
        <v>0.6486533511533511</v>
      </c>
      <c r="N59" s="76"/>
    </row>
    <row r="60" spans="1:14" ht="9" x14ac:dyDescent="0.15">
      <c r="A60" s="69" t="s">
        <v>42</v>
      </c>
      <c r="B60" s="79">
        <v>776737.1</v>
      </c>
      <c r="C60" s="79" t="s">
        <v>99</v>
      </c>
      <c r="D60" s="79" t="s">
        <v>99</v>
      </c>
      <c r="E60" s="80">
        <v>776737.1</v>
      </c>
      <c r="G60" s="69" t="s">
        <v>42</v>
      </c>
      <c r="H60" s="79">
        <v>9391244.4700000007</v>
      </c>
      <c r="I60" s="79">
        <v>9688825.6600000001</v>
      </c>
      <c r="J60" s="79">
        <v>-297581.19</v>
      </c>
      <c r="K60" s="77">
        <f t="shared" si="14"/>
        <v>-3.0713855367276728E-2</v>
      </c>
      <c r="L60" s="79">
        <v>11466000</v>
      </c>
      <c r="M60" s="81">
        <f t="shared" si="15"/>
        <v>0.81905149747078321</v>
      </c>
      <c r="N60" s="76"/>
    </row>
    <row r="61" spans="1:14" ht="9" x14ac:dyDescent="0.15">
      <c r="A61" s="69" t="s">
        <v>70</v>
      </c>
      <c r="B61" s="79"/>
      <c r="C61" s="79"/>
      <c r="D61" s="79"/>
      <c r="E61" s="80"/>
      <c r="G61" s="69" t="s">
        <v>70</v>
      </c>
      <c r="H61" s="79"/>
      <c r="I61" s="79"/>
      <c r="J61" s="79"/>
      <c r="K61" s="77"/>
      <c r="L61" s="79"/>
      <c r="M61" s="81"/>
      <c r="N61" s="76"/>
    </row>
    <row r="62" spans="1:14" ht="9" x14ac:dyDescent="0.15">
      <c r="A62" s="69" t="s">
        <v>71</v>
      </c>
      <c r="B62" s="79">
        <v>714920.57</v>
      </c>
      <c r="C62" s="79" t="s">
        <v>99</v>
      </c>
      <c r="D62" s="79" t="s">
        <v>99</v>
      </c>
      <c r="E62" s="80">
        <v>714920.57</v>
      </c>
      <c r="G62" s="69" t="s">
        <v>71</v>
      </c>
      <c r="H62" s="79">
        <v>8935000.3300000001</v>
      </c>
      <c r="I62" s="79">
        <v>8280406.6100000003</v>
      </c>
      <c r="J62" s="79">
        <v>654593.72</v>
      </c>
      <c r="K62" s="77">
        <f t="shared" si="14"/>
        <v>7.9053330449916123E-2</v>
      </c>
      <c r="L62" s="79">
        <v>9600000</v>
      </c>
      <c r="M62" s="81">
        <f t="shared" si="15"/>
        <v>0.93072920104166668</v>
      </c>
      <c r="N62" s="76"/>
    </row>
    <row r="63" spans="1:14" ht="9" x14ac:dyDescent="0.15">
      <c r="A63" s="69" t="s">
        <v>72</v>
      </c>
      <c r="B63" s="79">
        <v>70569.11</v>
      </c>
      <c r="C63" s="79" t="s">
        <v>99</v>
      </c>
      <c r="D63" s="79" t="s">
        <v>99</v>
      </c>
      <c r="E63" s="80">
        <v>70569.11</v>
      </c>
      <c r="G63" s="69" t="s">
        <v>72</v>
      </c>
      <c r="H63" s="79">
        <v>1142922.94</v>
      </c>
      <c r="I63" s="79">
        <v>1440980.81</v>
      </c>
      <c r="J63" s="79">
        <v>-298057.87</v>
      </c>
      <c r="K63" s="77">
        <f t="shared" si="14"/>
        <v>-0.2068437469337292</v>
      </c>
      <c r="L63" s="79">
        <v>1700000</v>
      </c>
      <c r="M63" s="81">
        <f t="shared" si="15"/>
        <v>0.67230761176470588</v>
      </c>
      <c r="N63" s="76"/>
    </row>
    <row r="64" spans="1:14" ht="9" x14ac:dyDescent="0.15">
      <c r="A64" s="69" t="s">
        <v>73</v>
      </c>
      <c r="B64" s="79" t="s">
        <v>99</v>
      </c>
      <c r="C64" s="79" t="s">
        <v>99</v>
      </c>
      <c r="D64" s="79" t="s">
        <v>99</v>
      </c>
      <c r="E64" s="80" t="s">
        <v>99</v>
      </c>
      <c r="G64" s="69" t="s">
        <v>73</v>
      </c>
      <c r="H64" s="79">
        <v>237504.77</v>
      </c>
      <c r="I64" s="79">
        <v>272593.63</v>
      </c>
      <c r="J64" s="79">
        <v>-35088.86</v>
      </c>
      <c r="K64" s="77">
        <f t="shared" si="14"/>
        <v>-0.12872223022966464</v>
      </c>
      <c r="L64" s="79">
        <v>350000</v>
      </c>
      <c r="M64" s="81">
        <f t="shared" si="15"/>
        <v>0.67858505714285711</v>
      </c>
      <c r="N64" s="76"/>
    </row>
    <row r="65" spans="1:14" ht="9" x14ac:dyDescent="0.15">
      <c r="A65" s="69" t="s">
        <v>53</v>
      </c>
      <c r="B65" s="79" t="s">
        <v>99</v>
      </c>
      <c r="C65" s="79" t="s">
        <v>99</v>
      </c>
      <c r="D65" s="79" t="s">
        <v>99</v>
      </c>
      <c r="E65" s="80" t="s">
        <v>99</v>
      </c>
      <c r="G65" s="69" t="s">
        <v>53</v>
      </c>
      <c r="H65" s="79">
        <v>-441484.5</v>
      </c>
      <c r="I65" s="79">
        <v>-2293140.19</v>
      </c>
      <c r="J65" s="79">
        <v>1851655.69</v>
      </c>
      <c r="K65" s="77">
        <f t="shared" si="14"/>
        <v>0.80747600956747434</v>
      </c>
      <c r="L65" s="79">
        <v>-819000</v>
      </c>
      <c r="M65" s="81">
        <f t="shared" si="15"/>
        <v>0.53905311355311358</v>
      </c>
      <c r="N65" s="76"/>
    </row>
    <row r="66" spans="1:14" ht="5.0999999999999996" customHeight="1" x14ac:dyDescent="0.15">
      <c r="A66" s="78"/>
      <c r="B66" s="83"/>
      <c r="C66" s="83"/>
      <c r="D66" s="83"/>
      <c r="E66" s="82"/>
      <c r="G66" s="78"/>
      <c r="H66" s="83"/>
      <c r="I66" s="83"/>
      <c r="J66" s="83"/>
      <c r="K66" s="84"/>
      <c r="L66" s="83"/>
      <c r="M66" s="85"/>
      <c r="N66" s="76"/>
    </row>
    <row r="67" spans="1:14" ht="3" customHeight="1" x14ac:dyDescent="0.15">
      <c r="A67" s="69"/>
      <c r="B67" s="79"/>
      <c r="C67" s="79"/>
      <c r="D67" s="79"/>
      <c r="E67" s="80"/>
      <c r="G67" s="69"/>
      <c r="H67" s="79"/>
      <c r="I67" s="79"/>
      <c r="J67" s="79"/>
      <c r="K67" s="77"/>
      <c r="L67" s="79"/>
      <c r="M67" s="81"/>
      <c r="N67" s="76"/>
    </row>
    <row r="68" spans="1:14" s="11" customFormat="1" ht="9" x14ac:dyDescent="0.15">
      <c r="A68" s="71" t="s">
        <v>9</v>
      </c>
      <c r="B68" s="67">
        <v>127118433.31999999</v>
      </c>
      <c r="C68" s="67">
        <v>31126358.690000001</v>
      </c>
      <c r="D68" s="67">
        <v>1041171.06</v>
      </c>
      <c r="E68" s="87">
        <v>97033245.689999998</v>
      </c>
      <c r="G68" s="71" t="s">
        <v>9</v>
      </c>
      <c r="H68" s="67">
        <v>894824644.39999998</v>
      </c>
      <c r="I68" s="67">
        <v>860785726.42999995</v>
      </c>
      <c r="J68" s="67">
        <v>34038917.969999999</v>
      </c>
      <c r="K68" s="88">
        <f t="shared" ref="K68" si="18">IF(ISERROR((H68-I68)/ABS(I68)),"",(H68-I68)/ABS(I68))</f>
        <v>3.9544008369158418E-2</v>
      </c>
      <c r="L68" s="67">
        <v>1056808940</v>
      </c>
      <c r="M68" s="89">
        <f t="shared" ref="M68" si="19">H68/L68</f>
        <v>0.84672319709937349</v>
      </c>
      <c r="N68" s="68"/>
    </row>
    <row r="69" spans="1:14" ht="3" customHeight="1" x14ac:dyDescent="0.15">
      <c r="A69" s="78"/>
      <c r="B69" s="83"/>
      <c r="C69" s="83"/>
      <c r="D69" s="83"/>
      <c r="E69" s="82"/>
      <c r="G69" s="90"/>
      <c r="H69" s="83"/>
      <c r="I69" s="83"/>
      <c r="J69" s="83"/>
      <c r="K69" s="84"/>
      <c r="L69" s="83"/>
      <c r="M69" s="85"/>
      <c r="N69" s="76"/>
    </row>
    <row r="70" spans="1:14" ht="5.0999999999999996" customHeight="1" x14ac:dyDescent="0.15">
      <c r="A70" s="69"/>
      <c r="B70" s="79"/>
      <c r="C70" s="79"/>
      <c r="D70" s="79"/>
      <c r="E70" s="80"/>
      <c r="G70" s="78"/>
      <c r="H70" s="79"/>
      <c r="I70" s="79"/>
      <c r="J70" s="79"/>
      <c r="K70" s="77"/>
      <c r="L70" s="79"/>
      <c r="M70" s="81"/>
      <c r="N70" s="76"/>
    </row>
    <row r="71" spans="1:14" ht="9" x14ac:dyDescent="0.15">
      <c r="A71" s="69" t="s">
        <v>6</v>
      </c>
      <c r="B71" s="79">
        <v>149112.56</v>
      </c>
      <c r="C71" s="79" t="s">
        <v>99</v>
      </c>
      <c r="D71" s="79" t="s">
        <v>99</v>
      </c>
      <c r="E71" s="80">
        <v>149112.56</v>
      </c>
      <c r="G71" s="69" t="s">
        <v>6</v>
      </c>
      <c r="H71" s="79">
        <v>593696.73</v>
      </c>
      <c r="I71" s="79">
        <v>676184.41</v>
      </c>
      <c r="J71" s="79">
        <v>-82487.679999999993</v>
      </c>
      <c r="K71" s="77">
        <f t="shared" ref="K71:K73" si="20">IF(ISERROR((H71-I71)/ABS(I71)),"",(H71-I71)/ABS(I71))</f>
        <v>-0.12198991692221955</v>
      </c>
      <c r="L71" s="79">
        <v>700000</v>
      </c>
      <c r="M71" s="81">
        <f t="shared" ref="M71:M73" si="21">H71/L71</f>
        <v>0.84813818571428568</v>
      </c>
      <c r="N71" s="76"/>
    </row>
    <row r="72" spans="1:14" ht="9" x14ac:dyDescent="0.15">
      <c r="A72" s="69" t="s">
        <v>74</v>
      </c>
      <c r="B72" s="79">
        <v>2784.48</v>
      </c>
      <c r="C72" s="79" t="s">
        <v>99</v>
      </c>
      <c r="D72" s="79">
        <v>698.03</v>
      </c>
      <c r="E72" s="80">
        <v>3482.51</v>
      </c>
      <c r="G72" s="69" t="s">
        <v>74</v>
      </c>
      <c r="H72" s="79">
        <v>4037030.46</v>
      </c>
      <c r="I72" s="79">
        <v>3792041.82</v>
      </c>
      <c r="J72" s="79">
        <v>244988.64</v>
      </c>
      <c r="K72" s="77">
        <f t="shared" si="20"/>
        <v>6.4605996354755432E-2</v>
      </c>
      <c r="L72" s="79">
        <v>5300000</v>
      </c>
      <c r="M72" s="81">
        <f t="shared" si="21"/>
        <v>0.76170386037735849</v>
      </c>
      <c r="N72" s="76"/>
    </row>
    <row r="73" spans="1:14" ht="9" x14ac:dyDescent="0.15">
      <c r="A73" s="69" t="s">
        <v>54</v>
      </c>
      <c r="B73" s="79">
        <v>100760.65</v>
      </c>
      <c r="C73" s="79" t="s">
        <v>99</v>
      </c>
      <c r="D73" s="79" t="s">
        <v>99</v>
      </c>
      <c r="E73" s="80">
        <v>100760.65</v>
      </c>
      <c r="G73" s="69" t="s">
        <v>54</v>
      </c>
      <c r="H73" s="79">
        <v>614174.43000000005</v>
      </c>
      <c r="I73" s="79">
        <v>592360.71</v>
      </c>
      <c r="J73" s="79">
        <v>21813.72</v>
      </c>
      <c r="K73" s="77">
        <f t="shared" si="20"/>
        <v>3.6825062215892219E-2</v>
      </c>
      <c r="L73" s="79">
        <v>600000</v>
      </c>
      <c r="M73" s="81">
        <f t="shared" si="21"/>
        <v>1.02362405</v>
      </c>
      <c r="N73" s="76"/>
    </row>
    <row r="74" spans="1:14" ht="5.0999999999999996" customHeight="1" x14ac:dyDescent="0.15">
      <c r="A74" s="78"/>
      <c r="B74" s="83"/>
      <c r="C74" s="83"/>
      <c r="D74" s="83"/>
      <c r="E74" s="82"/>
      <c r="G74" s="78"/>
      <c r="H74" s="83"/>
      <c r="I74" s="83"/>
      <c r="J74" s="83"/>
      <c r="K74" s="84"/>
      <c r="L74" s="83"/>
      <c r="M74" s="85"/>
      <c r="N74" s="76"/>
    </row>
    <row r="75" spans="1:14" ht="3" customHeight="1" x14ac:dyDescent="0.15">
      <c r="A75" s="69"/>
      <c r="B75" s="79"/>
      <c r="C75" s="79"/>
      <c r="D75" s="79"/>
      <c r="E75" s="80"/>
      <c r="G75" s="69"/>
      <c r="H75" s="79"/>
      <c r="I75" s="79"/>
      <c r="J75" s="79"/>
      <c r="K75" s="77"/>
      <c r="L75" s="79"/>
      <c r="M75" s="81"/>
      <c r="N75" s="76"/>
    </row>
    <row r="76" spans="1:14" s="11" customFormat="1" ht="9" x14ac:dyDescent="0.15">
      <c r="A76" s="71" t="s">
        <v>75</v>
      </c>
      <c r="B76" s="67">
        <v>252657.69</v>
      </c>
      <c r="C76" s="67" t="s">
        <v>99</v>
      </c>
      <c r="D76" s="67">
        <v>698.03</v>
      </c>
      <c r="E76" s="87">
        <v>253355.72</v>
      </c>
      <c r="G76" s="71" t="s">
        <v>75</v>
      </c>
      <c r="H76" s="67">
        <v>5244901.62</v>
      </c>
      <c r="I76" s="67">
        <v>5060586.9400000004</v>
      </c>
      <c r="J76" s="67">
        <v>184314.68</v>
      </c>
      <c r="K76" s="88">
        <f t="shared" ref="K76" si="22">IF(ISERROR((H76-I76)/ABS(I76)),"",(H76-I76)/ABS(I76))</f>
        <v>3.6421601325161639E-2</v>
      </c>
      <c r="L76" s="67">
        <v>6600000</v>
      </c>
      <c r="M76" s="89">
        <f t="shared" ref="M76" si="23">H76/L76</f>
        <v>0.79468206363636362</v>
      </c>
      <c r="N76" s="68"/>
    </row>
    <row r="77" spans="1:14" ht="3" customHeight="1" x14ac:dyDescent="0.15">
      <c r="A77" s="78"/>
      <c r="B77" s="83"/>
      <c r="C77" s="83"/>
      <c r="D77" s="83"/>
      <c r="E77" s="82"/>
      <c r="G77" s="78"/>
      <c r="H77" s="83"/>
      <c r="I77" s="83"/>
      <c r="J77" s="83"/>
      <c r="K77" s="84"/>
      <c r="L77" s="83"/>
      <c r="M77" s="85"/>
      <c r="N77" s="76"/>
    </row>
    <row r="78" spans="1:14" ht="5.0999999999999996" customHeight="1" x14ac:dyDescent="0.15">
      <c r="A78" s="69"/>
      <c r="B78" s="79"/>
      <c r="C78" s="79"/>
      <c r="D78" s="79"/>
      <c r="E78" s="80"/>
      <c r="G78" s="69"/>
      <c r="H78" s="79"/>
      <c r="I78" s="79"/>
      <c r="J78" s="79"/>
      <c r="K78" s="77"/>
      <c r="L78" s="79"/>
      <c r="M78" s="81"/>
      <c r="N78" s="76"/>
    </row>
    <row r="79" spans="1:14" ht="9" x14ac:dyDescent="0.15">
      <c r="A79" s="69" t="s">
        <v>7</v>
      </c>
      <c r="B79" s="79">
        <v>167656.41</v>
      </c>
      <c r="C79" s="79" t="s">
        <v>99</v>
      </c>
      <c r="D79" s="79" t="s">
        <v>99</v>
      </c>
      <c r="E79" s="80">
        <v>167656.41</v>
      </c>
      <c r="G79" s="69" t="s">
        <v>7</v>
      </c>
      <c r="H79" s="79">
        <v>1339911.3799999999</v>
      </c>
      <c r="I79" s="79">
        <v>1503290.77</v>
      </c>
      <c r="J79" s="79">
        <v>-163379.39000000001</v>
      </c>
      <c r="K79" s="77">
        <f t="shared" ref="K79:K81" si="24">IF(ISERROR((H79-I79)/ABS(I79)),"",(H79-I79)/ABS(I79))</f>
        <v>-0.10868116352500463</v>
      </c>
      <c r="L79" s="79">
        <v>2250000</v>
      </c>
      <c r="M79" s="81">
        <f t="shared" ref="M79:M81" si="25">H79/L79</f>
        <v>0.59551616888888881</v>
      </c>
      <c r="N79" s="76"/>
    </row>
    <row r="80" spans="1:14" ht="9" x14ac:dyDescent="0.15">
      <c r="A80" s="69" t="s">
        <v>55</v>
      </c>
      <c r="B80" s="79">
        <v>94909.96</v>
      </c>
      <c r="C80" s="79" t="s">
        <v>99</v>
      </c>
      <c r="D80" s="79">
        <v>335.02</v>
      </c>
      <c r="E80" s="80">
        <v>95244.98</v>
      </c>
      <c r="G80" s="69" t="s">
        <v>55</v>
      </c>
      <c r="H80" s="79">
        <v>1271573.3500000001</v>
      </c>
      <c r="I80" s="79">
        <v>1752851.04</v>
      </c>
      <c r="J80" s="79">
        <v>-481277.69</v>
      </c>
      <c r="K80" s="77">
        <f t="shared" si="24"/>
        <v>-0.27456850526214704</v>
      </c>
      <c r="L80" s="79">
        <v>2075000</v>
      </c>
      <c r="M80" s="81">
        <f t="shared" si="25"/>
        <v>0.61280643373493981</v>
      </c>
      <c r="N80" s="76"/>
    </row>
    <row r="81" spans="1:14" ht="9" x14ac:dyDescent="0.15">
      <c r="A81" s="69" t="s">
        <v>56</v>
      </c>
      <c r="B81" s="79">
        <v>20777.21</v>
      </c>
      <c r="C81" s="79">
        <v>608.66</v>
      </c>
      <c r="D81" s="79">
        <v>26972.16</v>
      </c>
      <c r="E81" s="80">
        <v>47140.71</v>
      </c>
      <c r="G81" s="69" t="s">
        <v>56</v>
      </c>
      <c r="H81" s="79">
        <v>595854.5</v>
      </c>
      <c r="I81" s="79">
        <v>730128.92</v>
      </c>
      <c r="J81" s="79">
        <v>-134274.42000000001</v>
      </c>
      <c r="K81" s="77">
        <f t="shared" si="24"/>
        <v>-0.18390508350223964</v>
      </c>
      <c r="L81" s="79">
        <v>1350000</v>
      </c>
      <c r="M81" s="81">
        <f t="shared" si="25"/>
        <v>0.44137370370370371</v>
      </c>
      <c r="N81" s="76"/>
    </row>
    <row r="82" spans="1:14" ht="5.0999999999999996" customHeight="1" x14ac:dyDescent="0.15">
      <c r="A82" s="78"/>
      <c r="B82" s="83"/>
      <c r="C82" s="83"/>
      <c r="D82" s="83"/>
      <c r="E82" s="82"/>
      <c r="G82" s="78"/>
      <c r="H82" s="83"/>
      <c r="I82" s="83"/>
      <c r="J82" s="83"/>
      <c r="K82" s="84"/>
      <c r="L82" s="83"/>
      <c r="M82" s="85"/>
      <c r="N82" s="76"/>
    </row>
    <row r="83" spans="1:14" ht="3" customHeight="1" x14ac:dyDescent="0.15">
      <c r="A83" s="69"/>
      <c r="B83" s="79"/>
      <c r="C83" s="79"/>
      <c r="D83" s="79"/>
      <c r="E83" s="80"/>
      <c r="G83" s="69"/>
      <c r="H83" s="79"/>
      <c r="I83" s="79"/>
      <c r="J83" s="79"/>
      <c r="K83" s="77"/>
      <c r="L83" s="79"/>
      <c r="M83" s="81"/>
      <c r="N83" s="76"/>
    </row>
    <row r="84" spans="1:14" s="11" customFormat="1" ht="9" x14ac:dyDescent="0.15">
      <c r="A84" s="71" t="s">
        <v>76</v>
      </c>
      <c r="B84" s="67">
        <v>536001.27</v>
      </c>
      <c r="C84" s="67">
        <v>608.66</v>
      </c>
      <c r="D84" s="67">
        <v>28005.21</v>
      </c>
      <c r="E84" s="87">
        <v>563397.81999999995</v>
      </c>
      <c r="G84" s="71" t="s">
        <v>76</v>
      </c>
      <c r="H84" s="67">
        <v>8452240.8499999996</v>
      </c>
      <c r="I84" s="67">
        <v>9046857.6699999999</v>
      </c>
      <c r="J84" s="67">
        <v>-594616.81999999995</v>
      </c>
      <c r="K84" s="88">
        <f t="shared" ref="K84" si="26">IF(ISERROR((H84-I84)/ABS(I84)),"",(H84-I84)/ABS(I84))</f>
        <v>-6.5726337441097418E-2</v>
      </c>
      <c r="L84" s="67">
        <v>12275000</v>
      </c>
      <c r="M84" s="89">
        <f t="shared" ref="M84" si="27">H84/L84</f>
        <v>0.68857359266802443</v>
      </c>
      <c r="N84" s="68"/>
    </row>
    <row r="85" spans="1:14" ht="3" customHeight="1" x14ac:dyDescent="0.15">
      <c r="A85" s="78"/>
      <c r="B85" s="83"/>
      <c r="C85" s="83"/>
      <c r="D85" s="83"/>
      <c r="E85" s="82"/>
      <c r="G85" s="78"/>
      <c r="H85" s="83"/>
      <c r="I85" s="83"/>
      <c r="J85" s="83"/>
      <c r="K85" s="84" t="str">
        <f>IF(ISERROR((H85-I85)/ABS(I85)),"",(H85-I85)/ABS(I85))</f>
        <v/>
      </c>
      <c r="L85" s="83"/>
      <c r="M85" s="85"/>
      <c r="N85" s="76"/>
    </row>
    <row r="86" spans="1:14" ht="9.9499999999999993" customHeight="1" x14ac:dyDescent="0.15">
      <c r="A86" s="78"/>
      <c r="B86" s="83"/>
      <c r="C86" s="83"/>
      <c r="D86" s="83"/>
      <c r="E86" s="82"/>
      <c r="G86" s="78"/>
      <c r="H86" s="83"/>
      <c r="I86" s="83"/>
      <c r="J86" s="83"/>
      <c r="K86" s="84" t="str">
        <f>IF(ISERROR((H86-I86)/ABS(I86)),"",(H86-I86)/ABS(I86))</f>
        <v/>
      </c>
      <c r="L86" s="83"/>
      <c r="M86" s="85"/>
      <c r="N86" s="76"/>
    </row>
    <row r="87" spans="1:14" ht="3" customHeight="1" x14ac:dyDescent="0.15">
      <c r="A87" s="69"/>
      <c r="B87" s="79"/>
      <c r="C87" s="79"/>
      <c r="D87" s="79"/>
      <c r="E87" s="80"/>
      <c r="G87" s="69"/>
      <c r="H87" s="79"/>
      <c r="I87" s="79"/>
      <c r="J87" s="79"/>
      <c r="K87" s="77" t="str">
        <f>IF(ISERROR((H87-I87)/ABS(I87)),"",(H87-I87)/ABS(I87))</f>
        <v/>
      </c>
      <c r="L87" s="79"/>
      <c r="M87" s="81"/>
      <c r="N87" s="76"/>
    </row>
    <row r="88" spans="1:14" s="11" customFormat="1" ht="9" x14ac:dyDescent="0.15">
      <c r="A88" s="71" t="s">
        <v>77</v>
      </c>
      <c r="B88" s="67">
        <v>301834076</v>
      </c>
      <c r="C88" s="67">
        <v>44297339.659999996</v>
      </c>
      <c r="D88" s="67">
        <v>1913843.15</v>
      </c>
      <c r="E88" s="87">
        <v>259450579.49000001</v>
      </c>
      <c r="G88" s="71" t="s">
        <v>77</v>
      </c>
      <c r="H88" s="67">
        <v>1923621062.46</v>
      </c>
      <c r="I88" s="67">
        <v>1897749815.1400001</v>
      </c>
      <c r="J88" s="67">
        <v>25871247.32</v>
      </c>
      <c r="K88" s="88">
        <f t="shared" ref="K88" si="28">IF(ISERROR((H88-I88)/ABS(I88)),"",(H88-I88)/ABS(I88))</f>
        <v>1.3632591142205629E-2</v>
      </c>
      <c r="L88" s="67">
        <v>2180774600</v>
      </c>
      <c r="M88" s="89">
        <f t="shared" ref="M88" si="29">H88/L88</f>
        <v>0.8820815605886092</v>
      </c>
      <c r="N88" s="68"/>
    </row>
    <row r="89" spans="1:14" ht="3" customHeight="1" x14ac:dyDescent="0.15">
      <c r="A89" s="78"/>
      <c r="B89" s="83"/>
      <c r="C89" s="83"/>
      <c r="D89" s="83"/>
      <c r="E89" s="82"/>
      <c r="G89" s="78"/>
      <c r="H89" s="83"/>
      <c r="I89" s="83"/>
      <c r="J89" s="83"/>
      <c r="K89" s="84"/>
      <c r="L89" s="83"/>
      <c r="M89" s="85"/>
      <c r="N89" s="76"/>
    </row>
    <row r="90" spans="1:14" ht="5.0999999999999996" customHeight="1" x14ac:dyDescent="0.15">
      <c r="A90" s="69"/>
      <c r="B90" s="79"/>
      <c r="C90" s="79"/>
      <c r="D90" s="79"/>
      <c r="E90" s="80"/>
      <c r="G90" s="69"/>
      <c r="H90" s="79"/>
      <c r="I90" s="79"/>
      <c r="J90" s="79"/>
      <c r="K90" s="77"/>
      <c r="L90" s="79"/>
      <c r="M90" s="81"/>
      <c r="N90" s="76"/>
    </row>
    <row r="91" spans="1:14" ht="9" customHeight="1" x14ac:dyDescent="0.15">
      <c r="A91" s="69" t="s">
        <v>57</v>
      </c>
      <c r="B91" s="79"/>
      <c r="C91" s="79"/>
      <c r="D91" s="79"/>
      <c r="E91" s="80"/>
      <c r="G91" s="69" t="s">
        <v>57</v>
      </c>
      <c r="H91" s="79"/>
      <c r="I91" s="79"/>
      <c r="J91" s="79"/>
      <c r="K91" s="77"/>
      <c r="L91" s="79"/>
      <c r="M91" s="81"/>
      <c r="N91" s="76"/>
    </row>
    <row r="92" spans="1:14" ht="9" x14ac:dyDescent="0.15">
      <c r="A92" s="69" t="s">
        <v>59</v>
      </c>
      <c r="B92" s="79" t="s">
        <v>99</v>
      </c>
      <c r="C92" s="79" t="s">
        <v>99</v>
      </c>
      <c r="D92" s="79" t="s">
        <v>99</v>
      </c>
      <c r="E92" s="80" t="s">
        <v>99</v>
      </c>
      <c r="G92" s="69" t="s">
        <v>59</v>
      </c>
      <c r="H92" s="79">
        <v>149982733.37</v>
      </c>
      <c r="I92" s="79">
        <v>139102831.52000001</v>
      </c>
      <c r="J92" s="79">
        <v>10879901.85</v>
      </c>
      <c r="K92" s="77">
        <f t="shared" ref="K92:K93" si="30">IF(ISERROR((H92-I92)/ABS(I92)),"",(H92-I92)/ABS(I92))</f>
        <v>7.821481224439128E-2</v>
      </c>
      <c r="L92" s="79">
        <v>181326600</v>
      </c>
      <c r="M92" s="81">
        <f t="shared" ref="M92:M93" si="31">H92/L92</f>
        <v>0.82714137567240553</v>
      </c>
      <c r="N92" s="76"/>
    </row>
    <row r="93" spans="1:14" ht="9" x14ac:dyDescent="0.15">
      <c r="A93" s="69" t="s">
        <v>58</v>
      </c>
      <c r="B93" s="79" t="s">
        <v>99</v>
      </c>
      <c r="C93" s="79" t="s">
        <v>99</v>
      </c>
      <c r="D93" s="79" t="s">
        <v>99</v>
      </c>
      <c r="E93" s="80" t="s">
        <v>99</v>
      </c>
      <c r="G93" s="69" t="s">
        <v>58</v>
      </c>
      <c r="H93" s="79">
        <v>80178565.739999995</v>
      </c>
      <c r="I93" s="79">
        <v>77308578.310000002</v>
      </c>
      <c r="J93" s="79">
        <v>2869987.43</v>
      </c>
      <c r="K93" s="77">
        <f t="shared" si="30"/>
        <v>3.7123790046838231E-2</v>
      </c>
      <c r="L93" s="79">
        <v>112203000</v>
      </c>
      <c r="M93" s="81">
        <f t="shared" si="31"/>
        <v>0.71458486618004857</v>
      </c>
      <c r="N93" s="76"/>
    </row>
    <row r="94" spans="1:14" ht="5.0999999999999996" customHeight="1" x14ac:dyDescent="0.15">
      <c r="A94" s="78"/>
      <c r="B94" s="83"/>
      <c r="C94" s="83"/>
      <c r="D94" s="83"/>
      <c r="E94" s="82"/>
      <c r="G94" s="78"/>
      <c r="H94" s="83"/>
      <c r="I94" s="83"/>
      <c r="J94" s="83"/>
      <c r="K94" s="84"/>
      <c r="L94" s="83"/>
      <c r="M94" s="85"/>
      <c r="N94" s="76"/>
    </row>
    <row r="95" spans="1:14" ht="3" customHeight="1" x14ac:dyDescent="0.15">
      <c r="A95" s="78"/>
      <c r="B95" s="79"/>
      <c r="C95" s="79"/>
      <c r="D95" s="79"/>
      <c r="E95" s="80"/>
      <c r="G95" s="69"/>
      <c r="H95" s="79"/>
      <c r="I95" s="79"/>
      <c r="J95" s="79"/>
      <c r="K95" s="77"/>
      <c r="L95" s="79"/>
      <c r="M95" s="81"/>
      <c r="N95" s="76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7" t="s">
        <v>99</v>
      </c>
      <c r="G96" s="71" t="s">
        <v>43</v>
      </c>
      <c r="H96" s="67">
        <v>230161299.11000001</v>
      </c>
      <c r="I96" s="67">
        <v>216411409.83000001</v>
      </c>
      <c r="J96" s="67">
        <v>13749889.279999999</v>
      </c>
      <c r="K96" s="88">
        <f t="shared" ref="K96" si="32">IF(ISERROR((H96-I96)/ABS(I96)),"",(H96-I96)/ABS(I96))</f>
        <v>6.3535879604504672E-2</v>
      </c>
      <c r="L96" s="67">
        <v>293529600</v>
      </c>
      <c r="M96" s="89">
        <f t="shared" ref="M96" si="33">H96/L96</f>
        <v>0.78411614743453473</v>
      </c>
      <c r="N96" s="68"/>
    </row>
    <row r="97" spans="1:14" ht="3" customHeight="1" x14ac:dyDescent="0.15">
      <c r="A97" s="78"/>
      <c r="B97" s="83"/>
      <c r="C97" s="83"/>
      <c r="D97" s="83"/>
      <c r="E97" s="82"/>
      <c r="G97" s="78"/>
      <c r="H97" s="83"/>
      <c r="I97" s="83"/>
      <c r="J97" s="83"/>
      <c r="K97" s="84"/>
      <c r="L97" s="83"/>
      <c r="M97" s="85"/>
      <c r="N97" s="76"/>
    </row>
    <row r="98" spans="1:14" ht="5.0999999999999996" customHeight="1" x14ac:dyDescent="0.15">
      <c r="A98" s="69"/>
      <c r="B98" s="79"/>
      <c r="C98" s="79"/>
      <c r="D98" s="79"/>
      <c r="E98" s="80"/>
      <c r="G98" s="69"/>
      <c r="H98" s="79"/>
      <c r="I98" s="79"/>
      <c r="J98" s="79"/>
      <c r="K98" s="77"/>
      <c r="L98" s="79"/>
      <c r="M98" s="81"/>
      <c r="N98" s="76"/>
    </row>
    <row r="99" spans="1:14" ht="9" customHeight="1" x14ac:dyDescent="0.15">
      <c r="A99" s="69" t="s">
        <v>36</v>
      </c>
      <c r="B99" s="79"/>
      <c r="C99" s="79"/>
      <c r="D99" s="79"/>
      <c r="E99" s="80"/>
      <c r="G99" s="69" t="s">
        <v>36</v>
      </c>
      <c r="H99" s="79"/>
      <c r="I99" s="79"/>
      <c r="J99" s="79"/>
      <c r="K99" s="77"/>
      <c r="L99" s="79"/>
      <c r="M99" s="81"/>
      <c r="N99" s="76"/>
    </row>
    <row r="100" spans="1:14" ht="9" customHeight="1" x14ac:dyDescent="0.15">
      <c r="A100" s="69" t="s">
        <v>78</v>
      </c>
      <c r="B100" s="79"/>
      <c r="C100" s="79"/>
      <c r="D100" s="79"/>
      <c r="E100" s="80"/>
      <c r="G100" s="69" t="s">
        <v>78</v>
      </c>
      <c r="H100" s="79"/>
      <c r="I100" s="79"/>
      <c r="J100" s="79"/>
      <c r="K100" s="77"/>
      <c r="L100" s="79"/>
      <c r="M100" s="81"/>
      <c r="N100" s="76"/>
    </row>
    <row r="101" spans="1:14" ht="9" x14ac:dyDescent="0.15">
      <c r="A101" s="69" t="s">
        <v>41</v>
      </c>
      <c r="B101" s="79" t="s">
        <v>99</v>
      </c>
      <c r="C101" s="79" t="s">
        <v>99</v>
      </c>
      <c r="D101" s="79" t="s">
        <v>99</v>
      </c>
      <c r="E101" s="80" t="s">
        <v>99</v>
      </c>
      <c r="G101" s="69" t="s">
        <v>41</v>
      </c>
      <c r="H101" s="79">
        <v>29248.66</v>
      </c>
      <c r="I101" s="79">
        <v>25132.07</v>
      </c>
      <c r="J101" s="79">
        <v>4116.59</v>
      </c>
      <c r="K101" s="77">
        <f t="shared" ref="K101:K102" si="34">IF(ISERROR((H101-I101)/ABS(I101)),"",(H101-I101)/ABS(I101))</f>
        <v>0.16379828641253985</v>
      </c>
      <c r="L101" s="79">
        <v>39967</v>
      </c>
      <c r="M101" s="81">
        <f t="shared" ref="M101:M102" si="35">H101/L101</f>
        <v>0.73182025170765885</v>
      </c>
      <c r="N101" s="76"/>
    </row>
    <row r="102" spans="1:14" ht="9" x14ac:dyDescent="0.15">
      <c r="A102" s="69" t="s">
        <v>84</v>
      </c>
      <c r="B102" s="79" t="s">
        <v>99</v>
      </c>
      <c r="C102" s="79" t="s">
        <v>99</v>
      </c>
      <c r="D102" s="79" t="s">
        <v>99</v>
      </c>
      <c r="E102" s="80" t="s">
        <v>99</v>
      </c>
      <c r="G102" s="69" t="s">
        <v>84</v>
      </c>
      <c r="H102" s="79">
        <v>8963348.75</v>
      </c>
      <c r="I102" s="79">
        <v>7082055.2699999996</v>
      </c>
      <c r="J102" s="79">
        <v>1881293.48</v>
      </c>
      <c r="K102" s="77">
        <f t="shared" si="34"/>
        <v>0.26564230414428841</v>
      </c>
      <c r="L102" s="79">
        <v>7223580</v>
      </c>
      <c r="M102" s="81">
        <f t="shared" si="35"/>
        <v>1.2408457786859148</v>
      </c>
      <c r="N102" s="76"/>
    </row>
    <row r="103" spans="1:14" ht="9" x14ac:dyDescent="0.15">
      <c r="A103" s="69" t="s">
        <v>4</v>
      </c>
      <c r="B103" s="79"/>
      <c r="C103" s="79"/>
      <c r="D103" s="79"/>
      <c r="E103" s="80"/>
      <c r="G103" s="69" t="s">
        <v>4</v>
      </c>
      <c r="H103" s="79"/>
      <c r="I103" s="79"/>
      <c r="J103" s="79"/>
      <c r="K103" s="77"/>
      <c r="L103" s="79"/>
      <c r="M103" s="81"/>
      <c r="N103" s="76"/>
    </row>
    <row r="104" spans="1:14" ht="9" x14ac:dyDescent="0.15">
      <c r="A104" s="69" t="s">
        <v>83</v>
      </c>
      <c r="B104" s="79" t="s">
        <v>99</v>
      </c>
      <c r="C104" s="79" t="s">
        <v>99</v>
      </c>
      <c r="D104" s="79" t="s">
        <v>99</v>
      </c>
      <c r="E104" s="80" t="s">
        <v>99</v>
      </c>
      <c r="G104" s="69" t="s">
        <v>41</v>
      </c>
      <c r="H104" s="79">
        <v>1265.6500000000001</v>
      </c>
      <c r="I104" s="79">
        <v>6124.04</v>
      </c>
      <c r="J104" s="79">
        <v>-4858.3900000000003</v>
      </c>
      <c r="K104" s="77">
        <f t="shared" ref="K104:K106" si="36">IF(ISERROR((H104-I104)/ABS(I104)),"",(H104-I104)/ABS(I104))</f>
        <v>-0.79333087308378125</v>
      </c>
      <c r="L104" s="79">
        <v>1146</v>
      </c>
      <c r="M104" s="81">
        <f t="shared" ref="M104:M105" si="37">H104/L104</f>
        <v>1.1044066317626529</v>
      </c>
      <c r="N104" s="76"/>
    </row>
    <row r="105" spans="1:14" ht="9" x14ac:dyDescent="0.15">
      <c r="A105" s="70" t="s">
        <v>108</v>
      </c>
      <c r="B105" s="79" t="s">
        <v>99</v>
      </c>
      <c r="C105" s="79" t="s">
        <v>99</v>
      </c>
      <c r="D105" s="79" t="s">
        <v>99</v>
      </c>
      <c r="E105" s="80" t="s">
        <v>99</v>
      </c>
      <c r="G105" s="91" t="s">
        <v>109</v>
      </c>
      <c r="H105" s="79">
        <v>-58010636.829999998</v>
      </c>
      <c r="I105" s="79">
        <v>-55639650.479999997</v>
      </c>
      <c r="J105" s="79">
        <v>-2370986.35</v>
      </c>
      <c r="K105" s="77">
        <f t="shared" si="36"/>
        <v>-4.2613250254910688E-2</v>
      </c>
      <c r="L105" s="79">
        <v>-67158000</v>
      </c>
      <c r="M105" s="81">
        <f t="shared" si="37"/>
        <v>0.86379339512790732</v>
      </c>
      <c r="N105" s="76"/>
    </row>
    <row r="106" spans="1:14" ht="9" x14ac:dyDescent="0.15">
      <c r="A106" s="69" t="s">
        <v>110</v>
      </c>
      <c r="B106" s="79" t="s">
        <v>99</v>
      </c>
      <c r="C106" s="79" t="s">
        <v>99</v>
      </c>
      <c r="D106" s="79" t="s">
        <v>99</v>
      </c>
      <c r="E106" s="80" t="s">
        <v>99</v>
      </c>
      <c r="G106" s="69" t="s">
        <v>110</v>
      </c>
      <c r="H106" s="79">
        <v>196524.66</v>
      </c>
      <c r="I106" s="79">
        <v>-7902.53</v>
      </c>
      <c r="J106" s="79">
        <v>204427.19</v>
      </c>
      <c r="K106" s="77">
        <f t="shared" si="36"/>
        <v>25.868575000664347</v>
      </c>
      <c r="L106" s="79" t="s">
        <v>99</v>
      </c>
      <c r="M106" s="81"/>
      <c r="N106" s="76"/>
    </row>
    <row r="107" spans="1:14" ht="9" x14ac:dyDescent="0.15">
      <c r="A107" s="69" t="s">
        <v>52</v>
      </c>
      <c r="B107" s="79"/>
      <c r="C107" s="79"/>
      <c r="D107" s="79"/>
      <c r="E107" s="80"/>
      <c r="G107" s="69" t="s">
        <v>52</v>
      </c>
      <c r="H107" s="67"/>
      <c r="I107" s="79"/>
      <c r="J107" s="79"/>
      <c r="K107" s="77"/>
      <c r="L107" s="79"/>
      <c r="M107" s="81"/>
      <c r="N107" s="76"/>
    </row>
    <row r="108" spans="1:14" ht="9" x14ac:dyDescent="0.15">
      <c r="A108" s="69" t="s">
        <v>84</v>
      </c>
      <c r="B108" s="79" t="s">
        <v>99</v>
      </c>
      <c r="C108" s="79" t="s">
        <v>99</v>
      </c>
      <c r="D108" s="79" t="s">
        <v>99</v>
      </c>
      <c r="E108" s="80" t="s">
        <v>99</v>
      </c>
      <c r="G108" s="69" t="s">
        <v>84</v>
      </c>
      <c r="H108" s="79">
        <v>-273250.81</v>
      </c>
      <c r="I108" s="79">
        <v>3619770.35</v>
      </c>
      <c r="J108" s="79">
        <v>-3893021.16</v>
      </c>
      <c r="K108" s="77">
        <f t="shared" ref="K108:K111" si="38">IF(ISERROR((H108-I108)/ABS(I108)),"",(H108-I108)/ABS(I108))</f>
        <v>-1.075488438099395</v>
      </c>
      <c r="L108" s="79">
        <v>4782960</v>
      </c>
      <c r="M108" s="81">
        <f t="shared" ref="M108:M111" si="39">H108/L108</f>
        <v>-5.7130063809858328E-2</v>
      </c>
      <c r="N108" s="76"/>
    </row>
    <row r="109" spans="1:14" ht="9" x14ac:dyDescent="0.15">
      <c r="A109" s="69" t="s">
        <v>5</v>
      </c>
      <c r="B109" s="79"/>
      <c r="C109" s="79"/>
      <c r="D109" s="79"/>
      <c r="E109" s="80"/>
      <c r="G109" s="69" t="s">
        <v>5</v>
      </c>
      <c r="H109" s="79"/>
      <c r="I109" s="79"/>
      <c r="J109" s="79"/>
      <c r="K109" s="77"/>
      <c r="L109" s="79"/>
      <c r="M109" s="81"/>
      <c r="N109" s="76"/>
    </row>
    <row r="110" spans="1:14" ht="9" x14ac:dyDescent="0.15">
      <c r="A110" s="69" t="s">
        <v>83</v>
      </c>
      <c r="B110" s="79" t="s">
        <v>99</v>
      </c>
      <c r="C110" s="79" t="s">
        <v>99</v>
      </c>
      <c r="D110" s="79" t="s">
        <v>99</v>
      </c>
      <c r="E110" s="80" t="s">
        <v>99</v>
      </c>
      <c r="G110" s="69" t="s">
        <v>83</v>
      </c>
      <c r="H110" s="79">
        <v>39381.519999999997</v>
      </c>
      <c r="I110" s="79">
        <v>31206.69</v>
      </c>
      <c r="J110" s="79">
        <v>8174.83</v>
      </c>
      <c r="K110" s="77">
        <f t="shared" si="38"/>
        <v>0.26195761229403047</v>
      </c>
      <c r="L110" s="79">
        <v>49140</v>
      </c>
      <c r="M110" s="81">
        <f t="shared" si="39"/>
        <v>0.80141473341473335</v>
      </c>
      <c r="N110" s="76"/>
    </row>
    <row r="111" spans="1:14" ht="9" x14ac:dyDescent="0.15">
      <c r="A111" s="69" t="s">
        <v>84</v>
      </c>
      <c r="B111" s="79" t="s">
        <v>99</v>
      </c>
      <c r="C111" s="79" t="s">
        <v>99</v>
      </c>
      <c r="D111" s="79" t="s">
        <v>99</v>
      </c>
      <c r="E111" s="80" t="s">
        <v>99</v>
      </c>
      <c r="G111" s="69" t="s">
        <v>84</v>
      </c>
      <c r="H111" s="79">
        <v>2464349.23</v>
      </c>
      <c r="I111" s="79">
        <v>3128463.17</v>
      </c>
      <c r="J111" s="79">
        <v>-664113.93999999994</v>
      </c>
      <c r="K111" s="77">
        <f t="shared" si="38"/>
        <v>-0.21228120770876774</v>
      </c>
      <c r="L111" s="79">
        <v>3456180</v>
      </c>
      <c r="M111" s="81">
        <f t="shared" si="39"/>
        <v>0.71302687649370111</v>
      </c>
      <c r="N111" s="76"/>
    </row>
    <row r="112" spans="1:14" ht="5.0999999999999996" customHeight="1" x14ac:dyDescent="0.15">
      <c r="A112" s="78"/>
      <c r="B112" s="83"/>
      <c r="C112" s="83"/>
      <c r="D112" s="83"/>
      <c r="E112" s="82"/>
      <c r="G112" s="78"/>
      <c r="H112" s="83"/>
      <c r="I112" s="83"/>
      <c r="J112" s="83"/>
      <c r="K112" s="84"/>
      <c r="L112" s="83"/>
      <c r="M112" s="85"/>
      <c r="N112" s="76"/>
    </row>
    <row r="113" spans="1:14" ht="3" customHeight="1" x14ac:dyDescent="0.15">
      <c r="A113" s="69"/>
      <c r="B113" s="79"/>
      <c r="C113" s="79"/>
      <c r="D113" s="79"/>
      <c r="E113" s="80"/>
      <c r="G113" s="69"/>
      <c r="H113" s="79"/>
      <c r="I113" s="79"/>
      <c r="J113" s="79"/>
      <c r="K113" s="77"/>
      <c r="L113" s="79"/>
      <c r="M113" s="81"/>
      <c r="N113" s="76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7" t="s">
        <v>99</v>
      </c>
      <c r="G114" s="71" t="s">
        <v>44</v>
      </c>
      <c r="H114" s="67">
        <v>-46589769.170000002</v>
      </c>
      <c r="I114" s="67">
        <v>-41754801.420000002</v>
      </c>
      <c r="J114" s="67">
        <v>-4834967.75</v>
      </c>
      <c r="K114" s="88">
        <f t="shared" ref="K114" si="40">IF(ISERROR((H114-I114)/ABS(I114)),"",(H114-I114)/ABS(I114))</f>
        <v>-0.11579429396313963</v>
      </c>
      <c r="L114" s="67">
        <v>-51605027</v>
      </c>
      <c r="M114" s="89">
        <f t="shared" ref="M114" si="41">H114/L114</f>
        <v>0.90281454886168355</v>
      </c>
      <c r="N114" s="68"/>
    </row>
    <row r="115" spans="1:14" ht="3" customHeight="1" x14ac:dyDescent="0.15">
      <c r="A115" s="78"/>
      <c r="B115" s="83"/>
      <c r="C115" s="83"/>
      <c r="D115" s="83"/>
      <c r="E115" s="82"/>
      <c r="G115" s="78"/>
      <c r="H115" s="83"/>
      <c r="I115" s="83"/>
      <c r="J115" s="83"/>
      <c r="K115" s="84"/>
      <c r="L115" s="83"/>
      <c r="M115" s="85"/>
      <c r="N115" s="76"/>
    </row>
    <row r="116" spans="1:14" ht="8.1" customHeight="1" x14ac:dyDescent="0.15">
      <c r="A116" s="78"/>
      <c r="B116" s="83"/>
      <c r="C116" s="83"/>
      <c r="D116" s="83"/>
      <c r="E116" s="82"/>
      <c r="G116" s="78"/>
      <c r="H116" s="83"/>
      <c r="I116" s="83"/>
      <c r="J116" s="83"/>
      <c r="K116" s="84"/>
      <c r="L116" s="83"/>
      <c r="M116" s="85"/>
      <c r="N116" s="76"/>
    </row>
    <row r="117" spans="1:14" ht="3" customHeight="1" x14ac:dyDescent="0.15">
      <c r="A117" s="69"/>
      <c r="B117" s="79"/>
      <c r="C117" s="79"/>
      <c r="D117" s="79"/>
      <c r="E117" s="80"/>
      <c r="G117" s="69"/>
      <c r="H117" s="79"/>
      <c r="I117" s="79"/>
      <c r="J117" s="79"/>
      <c r="K117" s="77"/>
      <c r="L117" s="79"/>
      <c r="M117" s="81"/>
      <c r="N117" s="76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7" t="s">
        <v>99</v>
      </c>
      <c r="G118" s="71" t="s">
        <v>79</v>
      </c>
      <c r="H118" s="67">
        <v>183571529.94</v>
      </c>
      <c r="I118" s="67">
        <v>174656608.41</v>
      </c>
      <c r="J118" s="67">
        <v>8914921.5299999993</v>
      </c>
      <c r="K118" s="88">
        <f t="shared" ref="K118" si="42">IF(ISERROR((H118-I118)/ABS(I118)),"",(H118-I118)/ABS(I118))</f>
        <v>5.1042566388742355E-2</v>
      </c>
      <c r="L118" s="67">
        <v>241924573</v>
      </c>
      <c r="M118" s="89">
        <f t="shared" ref="M118" si="43">H118/L118</f>
        <v>0.75879654416089426</v>
      </c>
      <c r="N118" s="68"/>
    </row>
    <row r="119" spans="1:14" ht="3" customHeight="1" x14ac:dyDescent="0.15">
      <c r="A119" s="78"/>
      <c r="B119" s="83"/>
      <c r="C119" s="83"/>
      <c r="D119" s="83"/>
      <c r="E119" s="82"/>
      <c r="G119" s="78"/>
      <c r="H119" s="83"/>
      <c r="I119" s="83"/>
      <c r="J119" s="83"/>
      <c r="K119" s="84"/>
      <c r="L119" s="83"/>
      <c r="M119" s="85"/>
      <c r="N119" s="76"/>
    </row>
    <row r="120" spans="1:14" ht="8.1" customHeight="1" x14ac:dyDescent="0.15">
      <c r="A120" s="75"/>
      <c r="B120" s="83"/>
      <c r="C120" s="83"/>
      <c r="D120" s="83"/>
      <c r="E120" s="82"/>
      <c r="G120" s="74"/>
      <c r="H120" s="83"/>
      <c r="I120" s="83"/>
      <c r="J120" s="83"/>
      <c r="K120" s="84"/>
      <c r="L120" s="83"/>
      <c r="M120" s="85"/>
      <c r="N120" s="76"/>
    </row>
    <row r="121" spans="1:14" ht="3" customHeight="1" x14ac:dyDescent="0.15">
      <c r="A121" s="69"/>
      <c r="B121" s="79"/>
      <c r="C121" s="79"/>
      <c r="D121" s="79"/>
      <c r="E121" s="80"/>
      <c r="G121" s="69"/>
      <c r="H121" s="79"/>
      <c r="I121" s="79"/>
      <c r="J121" s="79"/>
      <c r="K121" s="92"/>
      <c r="L121" s="79"/>
      <c r="M121" s="81"/>
      <c r="N121" s="76"/>
    </row>
    <row r="122" spans="1:14" s="11" customFormat="1" ht="9" x14ac:dyDescent="0.15">
      <c r="A122" s="71" t="s">
        <v>8</v>
      </c>
      <c r="B122" s="67">
        <v>301834076</v>
      </c>
      <c r="C122" s="67">
        <v>44297339.659999996</v>
      </c>
      <c r="D122" s="67">
        <v>1913843.15</v>
      </c>
      <c r="E122" s="87">
        <v>259450579.49000001</v>
      </c>
      <c r="G122" s="71" t="s">
        <v>8</v>
      </c>
      <c r="H122" s="67">
        <v>2107192592.4000001</v>
      </c>
      <c r="I122" s="67">
        <v>2072406423.55</v>
      </c>
      <c r="J122" s="67">
        <v>34786168.850000001</v>
      </c>
      <c r="K122" s="88">
        <f t="shared" ref="K122" si="44">IF(ISERROR((H122-I122)/ABS(I122)),"",(H122-I122)/ABS(I122))</f>
        <v>1.6785399067819902E-2</v>
      </c>
      <c r="L122" s="67">
        <v>2422699173</v>
      </c>
      <c r="M122" s="89">
        <f t="shared" ref="M122" si="45">H122/L122</f>
        <v>0.86977063264139731</v>
      </c>
      <c r="N122" s="68"/>
    </row>
    <row r="123" spans="1:14" ht="3" customHeight="1" x14ac:dyDescent="0.15">
      <c r="A123" s="74"/>
      <c r="B123" s="83"/>
      <c r="C123" s="83"/>
      <c r="D123" s="83"/>
      <c r="E123" s="82"/>
      <c r="G123" s="74"/>
      <c r="H123" s="83"/>
      <c r="I123" s="83"/>
      <c r="J123" s="83"/>
      <c r="K123" s="93"/>
      <c r="L123" s="83"/>
      <c r="M123" s="94"/>
      <c r="N123" s="76"/>
    </row>
    <row r="124" spans="1:14" ht="6" customHeight="1" x14ac:dyDescent="0.15">
      <c r="A124" s="76"/>
      <c r="B124" s="95"/>
      <c r="C124" s="95"/>
      <c r="D124" s="95"/>
      <c r="E124" s="95"/>
      <c r="G124" s="76"/>
      <c r="H124" s="95"/>
      <c r="I124" s="95"/>
      <c r="J124" s="95"/>
      <c r="K124" s="76"/>
      <c r="L124" s="95"/>
      <c r="M124" s="76"/>
      <c r="N124" s="76"/>
    </row>
    <row r="125" spans="1:14" ht="9" customHeight="1" x14ac:dyDescent="0.15">
      <c r="A125" s="64" t="s">
        <v>80</v>
      </c>
      <c r="B125" s="65" t="s">
        <v>99</v>
      </c>
      <c r="C125" s="38"/>
      <c r="D125" s="95"/>
      <c r="E125" s="96"/>
      <c r="G125" s="64" t="s">
        <v>80</v>
      </c>
      <c r="H125" s="65">
        <v>4055203.65</v>
      </c>
      <c r="I125" s="38"/>
      <c r="J125" s="95"/>
      <c r="K125" s="76"/>
      <c r="L125" s="95"/>
      <c r="M125" s="76"/>
      <c r="N125" s="76"/>
    </row>
    <row r="126" spans="1:14" ht="9.75" customHeight="1" x14ac:dyDescent="0.15">
      <c r="A126" s="99" t="s">
        <v>156</v>
      </c>
      <c r="B126" s="99"/>
      <c r="C126" s="99"/>
      <c r="D126" s="99"/>
      <c r="E126" s="99"/>
      <c r="F126" s="6"/>
      <c r="G126" s="99" t="str">
        <f>+A126</f>
        <v>Vitoria-Gasteizen, 2019ko ABENDUAREN 10ean / Vitoria-Gasteiz, 10 de DICIEMBE DE 2019</v>
      </c>
      <c r="H126" s="99"/>
      <c r="I126" s="99"/>
      <c r="J126" s="99"/>
      <c r="K126" s="99"/>
      <c r="L126" s="99"/>
      <c r="M126" s="99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1505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21505" r:id="rId4"/>
      </mc:Fallback>
    </mc:AlternateContent>
    <mc:AlternateContent xmlns:mc="http://schemas.openxmlformats.org/markup-compatibility/2006">
      <mc:Choice Requires="x14">
        <oleObject progId="Word.Picture.8" shapeId="21506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21506" r:id="rId6"/>
      </mc:Fallback>
    </mc:AlternateContent>
    <mc:AlternateContent xmlns:mc="http://schemas.openxmlformats.org/markup-compatibility/2006">
      <mc:Choice Requires="x14">
        <oleObject progId="Word.Picture.8" shapeId="21507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1507" r:id="rId7"/>
      </mc:Fallback>
    </mc:AlternateContent>
    <mc:AlternateContent xmlns:mc="http://schemas.openxmlformats.org/markup-compatibility/2006">
      <mc:Choice Requires="x14">
        <oleObject progId="Word.Picture.8" shapeId="21508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1508" r:id="rId9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tabSelected="1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157</v>
      </c>
      <c r="B9" s="71" t="s">
        <v>24</v>
      </c>
      <c r="C9" s="71" t="s">
        <v>15</v>
      </c>
      <c r="D9" s="71" t="s">
        <v>26</v>
      </c>
      <c r="E9" s="72" t="s">
        <v>16</v>
      </c>
      <c r="G9" s="62" t="s">
        <v>158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2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2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2"/>
      <c r="N10" s="68"/>
    </row>
    <row r="11" spans="1:14" s="11" customFormat="1" ht="10.5" x14ac:dyDescent="0.15">
      <c r="A11" s="63" t="s">
        <v>159</v>
      </c>
      <c r="B11" s="71" t="s">
        <v>23</v>
      </c>
      <c r="C11" s="71" t="s">
        <v>12</v>
      </c>
      <c r="D11" s="71" t="s">
        <v>13</v>
      </c>
      <c r="E11" s="72" t="s">
        <v>17</v>
      </c>
      <c r="G11" s="62" t="s">
        <v>160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2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3"/>
      <c r="H12" s="74"/>
      <c r="I12" s="74"/>
      <c r="J12" s="74"/>
      <c r="K12" s="74"/>
      <c r="L12" s="74"/>
      <c r="M12" s="75"/>
      <c r="N12" s="76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7"/>
      <c r="L13" s="69"/>
      <c r="M13" s="78"/>
      <c r="N13" s="76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7"/>
      <c r="L14" s="69"/>
      <c r="M14" s="78"/>
      <c r="N14" s="76"/>
    </row>
    <row r="15" spans="1:14" ht="9" x14ac:dyDescent="0.15">
      <c r="A15" s="69" t="s">
        <v>81</v>
      </c>
      <c r="B15" s="79">
        <v>106878718.79000001</v>
      </c>
      <c r="C15" s="79">
        <v>295348.84999999998</v>
      </c>
      <c r="D15" s="79">
        <v>2428683.13</v>
      </c>
      <c r="E15" s="80">
        <v>109012053.06999999</v>
      </c>
      <c r="G15" s="69" t="s">
        <v>81</v>
      </c>
      <c r="H15" s="79">
        <v>845835868.85000002</v>
      </c>
      <c r="I15" s="79">
        <v>809261670.21000004</v>
      </c>
      <c r="J15" s="79">
        <v>36574198.640000001</v>
      </c>
      <c r="K15" s="77">
        <f t="shared" ref="K15:K21" si="0">IF(ISERROR((H15-I15)/ABS(I15)),"",(H15-I15)/ABS(I15))</f>
        <v>4.5194527291165458E-2</v>
      </c>
      <c r="L15" s="79">
        <v>830000000</v>
      </c>
      <c r="M15" s="81">
        <f t="shared" ref="M15:M21" si="1">H15/L15</f>
        <v>1.019079360060241</v>
      </c>
      <c r="N15" s="76"/>
    </row>
    <row r="16" spans="1:14" ht="9" x14ac:dyDescent="0.15">
      <c r="A16" s="69" t="s">
        <v>45</v>
      </c>
      <c r="B16" s="79">
        <v>773427</v>
      </c>
      <c r="C16" s="79">
        <v>58071.01</v>
      </c>
      <c r="D16" s="79">
        <v>31181.9</v>
      </c>
      <c r="E16" s="80">
        <v>746537.89</v>
      </c>
      <c r="G16" s="69" t="s">
        <v>45</v>
      </c>
      <c r="H16" s="79">
        <v>19867231.789999999</v>
      </c>
      <c r="I16" s="79">
        <v>42022718.109999999</v>
      </c>
      <c r="J16" s="79">
        <v>-22155486.32</v>
      </c>
      <c r="K16" s="77">
        <f t="shared" si="0"/>
        <v>-0.52722639839729302</v>
      </c>
      <c r="L16" s="79">
        <v>17700000</v>
      </c>
      <c r="M16" s="81">
        <f t="shared" si="1"/>
        <v>1.1224424740112995</v>
      </c>
      <c r="N16" s="76"/>
    </row>
    <row r="17" spans="1:14" ht="9" x14ac:dyDescent="0.15">
      <c r="A17" s="69" t="s">
        <v>46</v>
      </c>
      <c r="B17" s="79">
        <v>287433.59999999998</v>
      </c>
      <c r="C17" s="79" t="s">
        <v>99</v>
      </c>
      <c r="D17" s="79">
        <v>29044.17</v>
      </c>
      <c r="E17" s="80">
        <v>316477.77</v>
      </c>
      <c r="G17" s="69" t="s">
        <v>46</v>
      </c>
      <c r="H17" s="79">
        <v>9502741.75</v>
      </c>
      <c r="I17" s="79">
        <v>9414031.4199999999</v>
      </c>
      <c r="J17" s="79">
        <v>88710.33</v>
      </c>
      <c r="K17" s="77">
        <f t="shared" si="0"/>
        <v>9.423203093579656E-3</v>
      </c>
      <c r="L17" s="79">
        <v>9700000</v>
      </c>
      <c r="M17" s="81">
        <f t="shared" si="1"/>
        <v>0.97966409793814435</v>
      </c>
      <c r="N17" s="76"/>
    </row>
    <row r="18" spans="1:14" ht="9" x14ac:dyDescent="0.15">
      <c r="A18" s="69" t="s">
        <v>60</v>
      </c>
      <c r="B18" s="79">
        <v>401648.05</v>
      </c>
      <c r="C18" s="79">
        <v>5525.46</v>
      </c>
      <c r="D18" s="79" t="s">
        <v>99</v>
      </c>
      <c r="E18" s="80">
        <v>396122.59</v>
      </c>
      <c r="G18" s="69" t="s">
        <v>60</v>
      </c>
      <c r="H18" s="79">
        <v>2286890.5099999998</v>
      </c>
      <c r="I18" s="79">
        <v>3619677.49</v>
      </c>
      <c r="J18" s="79">
        <v>-1332786.98</v>
      </c>
      <c r="K18" s="77">
        <f t="shared" si="0"/>
        <v>-0.36820600279501708</v>
      </c>
      <c r="L18" s="79">
        <v>3600000</v>
      </c>
      <c r="M18" s="81">
        <f t="shared" si="1"/>
        <v>0.63524736388888881</v>
      </c>
      <c r="N18" s="76"/>
    </row>
    <row r="19" spans="1:14" ht="9" x14ac:dyDescent="0.15">
      <c r="A19" s="69" t="s">
        <v>61</v>
      </c>
      <c r="B19" s="79" t="s">
        <v>99</v>
      </c>
      <c r="C19" s="79" t="s">
        <v>99</v>
      </c>
      <c r="D19" s="79" t="s">
        <v>99</v>
      </c>
      <c r="E19" s="80" t="s">
        <v>99</v>
      </c>
      <c r="G19" s="69" t="s">
        <v>61</v>
      </c>
      <c r="H19" s="79">
        <v>2181138.7799999998</v>
      </c>
      <c r="I19" s="79">
        <v>3301325.95</v>
      </c>
      <c r="J19" s="79">
        <v>-1120187.17</v>
      </c>
      <c r="K19" s="77">
        <f t="shared" si="0"/>
        <v>-0.33931432005373485</v>
      </c>
      <c r="L19" s="79">
        <v>2900000</v>
      </c>
      <c r="M19" s="81">
        <f t="shared" si="1"/>
        <v>0.75211682068965513</v>
      </c>
      <c r="N19" s="76"/>
    </row>
    <row r="20" spans="1:14" ht="9" x14ac:dyDescent="0.15">
      <c r="A20" s="69" t="s">
        <v>47</v>
      </c>
      <c r="B20" s="79">
        <v>187634.48</v>
      </c>
      <c r="C20" s="79">
        <v>91</v>
      </c>
      <c r="D20" s="79">
        <v>65836.679999999993</v>
      </c>
      <c r="E20" s="80">
        <v>253380.16</v>
      </c>
      <c r="G20" s="69" t="s">
        <v>47</v>
      </c>
      <c r="H20" s="79">
        <v>30478328.59</v>
      </c>
      <c r="I20" s="79">
        <v>28566205.489999998</v>
      </c>
      <c r="J20" s="79">
        <v>1912123.1</v>
      </c>
      <c r="K20" s="77">
        <f t="shared" si="0"/>
        <v>6.6936545025882671E-2</v>
      </c>
      <c r="L20" s="79">
        <v>29800000</v>
      </c>
      <c r="M20" s="81">
        <f t="shared" si="1"/>
        <v>1.0227627043624161</v>
      </c>
      <c r="N20" s="76"/>
    </row>
    <row r="21" spans="1:14" ht="9" x14ac:dyDescent="0.15">
      <c r="A21" s="69" t="s">
        <v>62</v>
      </c>
      <c r="B21" s="79">
        <v>1034052.96</v>
      </c>
      <c r="C21" s="79">
        <v>2243151.1800000002</v>
      </c>
      <c r="D21" s="79">
        <v>152581.59</v>
      </c>
      <c r="E21" s="80">
        <v>-1056516.6299999999</v>
      </c>
      <c r="G21" s="69" t="s">
        <v>62</v>
      </c>
      <c r="H21" s="79">
        <v>-31437355.300000001</v>
      </c>
      <c r="I21" s="79">
        <v>-20974359.489999998</v>
      </c>
      <c r="J21" s="79">
        <v>-10462995.810000001</v>
      </c>
      <c r="K21" s="77">
        <f t="shared" si="0"/>
        <v>-0.49884697623250296</v>
      </c>
      <c r="L21" s="79">
        <v>-28000000</v>
      </c>
      <c r="M21" s="81">
        <f t="shared" si="1"/>
        <v>1.1227626892857143</v>
      </c>
      <c r="N21" s="76"/>
    </row>
    <row r="22" spans="1:14" ht="5.0999999999999996" customHeight="1" x14ac:dyDescent="0.15">
      <c r="A22" s="78"/>
      <c r="B22" s="82"/>
      <c r="C22" s="83"/>
      <c r="D22" s="83"/>
      <c r="E22" s="82"/>
      <c r="G22" s="78"/>
      <c r="H22" s="83"/>
      <c r="I22" s="83"/>
      <c r="J22" s="83"/>
      <c r="K22" s="84"/>
      <c r="L22" s="83"/>
      <c r="M22" s="85"/>
      <c r="N22" s="76"/>
    </row>
    <row r="23" spans="1:14" ht="3" customHeight="1" x14ac:dyDescent="0.15">
      <c r="A23" s="69"/>
      <c r="B23" s="79"/>
      <c r="C23" s="79"/>
      <c r="D23" s="79"/>
      <c r="E23" s="80"/>
      <c r="G23" s="69"/>
      <c r="H23" s="79"/>
      <c r="I23" s="79"/>
      <c r="J23" s="79"/>
      <c r="K23" s="77"/>
      <c r="L23" s="79"/>
      <c r="M23" s="81"/>
      <c r="N23" s="76"/>
    </row>
    <row r="24" spans="1:14" s="11" customFormat="1" ht="9" x14ac:dyDescent="0.15">
      <c r="A24" s="86" t="s">
        <v>2</v>
      </c>
      <c r="B24" s="67">
        <v>109562914.88</v>
      </c>
      <c r="C24" s="67">
        <v>2602187.5</v>
      </c>
      <c r="D24" s="67">
        <v>2707327.47</v>
      </c>
      <c r="E24" s="87">
        <v>109668054.84999999</v>
      </c>
      <c r="G24" s="86" t="s">
        <v>2</v>
      </c>
      <c r="H24" s="67">
        <v>878714844.97000003</v>
      </c>
      <c r="I24" s="67">
        <v>875211269.17999995</v>
      </c>
      <c r="J24" s="67">
        <v>3503575.79</v>
      </c>
      <c r="K24" s="88">
        <f t="shared" ref="K24" si="2">IF(ISERROR((H24-I24)/ABS(I24)),"",(H24-I24)/ABS(I24))</f>
        <v>4.0031200618367716E-3</v>
      </c>
      <c r="L24" s="67">
        <v>865700000</v>
      </c>
      <c r="M24" s="89">
        <f t="shared" ref="M24" si="3">H24/L24</f>
        <v>1.015033897389396</v>
      </c>
      <c r="N24" s="68"/>
    </row>
    <row r="25" spans="1:14" ht="3" customHeight="1" x14ac:dyDescent="0.15">
      <c r="A25" s="78"/>
      <c r="B25" s="83"/>
      <c r="C25" s="83"/>
      <c r="D25" s="83"/>
      <c r="E25" s="82"/>
      <c r="G25" s="78"/>
      <c r="H25" s="83"/>
      <c r="I25" s="83"/>
      <c r="J25" s="83"/>
      <c r="K25" s="84"/>
      <c r="L25" s="83"/>
      <c r="M25" s="85"/>
      <c r="N25" s="76"/>
    </row>
    <row r="26" spans="1:14" ht="5.0999999999999996" customHeight="1" x14ac:dyDescent="0.15">
      <c r="A26" s="69"/>
      <c r="B26" s="79"/>
      <c r="C26" s="79"/>
      <c r="D26" s="79"/>
      <c r="E26" s="80"/>
      <c r="G26" s="69"/>
      <c r="H26" s="79"/>
      <c r="I26" s="79"/>
      <c r="J26" s="79"/>
      <c r="K26" s="77"/>
      <c r="L26" s="79"/>
      <c r="M26" s="81"/>
      <c r="N26" s="76"/>
    </row>
    <row r="27" spans="1:14" ht="9" customHeight="1" x14ac:dyDescent="0.15">
      <c r="A27" s="69" t="s">
        <v>3</v>
      </c>
      <c r="B27" s="79"/>
      <c r="C27" s="79"/>
      <c r="D27" s="79"/>
      <c r="E27" s="80"/>
      <c r="G27" s="69" t="s">
        <v>3</v>
      </c>
      <c r="H27" s="79"/>
      <c r="I27" s="79"/>
      <c r="J27" s="79"/>
      <c r="K27" s="77"/>
      <c r="L27" s="79"/>
      <c r="M27" s="81"/>
      <c r="N27" s="76"/>
    </row>
    <row r="28" spans="1:14" ht="9" x14ac:dyDescent="0.15">
      <c r="A28" s="69" t="s">
        <v>45</v>
      </c>
      <c r="B28" s="79">
        <v>773427</v>
      </c>
      <c r="C28" s="79">
        <v>58070.83</v>
      </c>
      <c r="D28" s="79">
        <v>31181.89</v>
      </c>
      <c r="E28" s="80">
        <v>746538.06</v>
      </c>
      <c r="G28" s="69" t="s">
        <v>45</v>
      </c>
      <c r="H28" s="79">
        <v>19867231.84</v>
      </c>
      <c r="I28" s="79">
        <v>42022717.950000003</v>
      </c>
      <c r="J28" s="79">
        <v>-22155486.109999999</v>
      </c>
      <c r="K28" s="77">
        <f t="shared" ref="K28:K31" si="4">IF(ISERROR((H28-I28)/ABS(I28)),"",(H28-I28)/ABS(I28))</f>
        <v>-0.5272263954073918</v>
      </c>
      <c r="L28" s="79">
        <v>17700000</v>
      </c>
      <c r="M28" s="81">
        <f t="shared" ref="M28:M31" si="5">H28/L28</f>
        <v>1.1224424768361583</v>
      </c>
      <c r="N28" s="76"/>
    </row>
    <row r="29" spans="1:14" ht="9" x14ac:dyDescent="0.15">
      <c r="A29" s="69" t="s">
        <v>46</v>
      </c>
      <c r="B29" s="79">
        <v>287433.59000000003</v>
      </c>
      <c r="C29" s="79" t="s">
        <v>99</v>
      </c>
      <c r="D29" s="79">
        <v>29044.15</v>
      </c>
      <c r="E29" s="80">
        <v>316477.74</v>
      </c>
      <c r="G29" s="69" t="s">
        <v>46</v>
      </c>
      <c r="H29" s="79">
        <v>9502741.5999999996</v>
      </c>
      <c r="I29" s="79">
        <v>9414031.0800000001</v>
      </c>
      <c r="J29" s="79">
        <v>88710.52</v>
      </c>
      <c r="K29" s="77">
        <f t="shared" si="4"/>
        <v>9.4232236165508344E-3</v>
      </c>
      <c r="L29" s="79">
        <v>9700000</v>
      </c>
      <c r="M29" s="81">
        <f t="shared" si="5"/>
        <v>0.97966408247422676</v>
      </c>
      <c r="N29" s="76"/>
    </row>
    <row r="30" spans="1:14" ht="9" x14ac:dyDescent="0.15">
      <c r="A30" s="69" t="s">
        <v>63</v>
      </c>
      <c r="B30" s="79">
        <v>401648.04</v>
      </c>
      <c r="C30" s="79">
        <v>5525.4</v>
      </c>
      <c r="D30" s="79" t="s">
        <v>99</v>
      </c>
      <c r="E30" s="80">
        <v>396122.64</v>
      </c>
      <c r="G30" s="69" t="s">
        <v>63</v>
      </c>
      <c r="H30" s="79">
        <v>2286890.5099999998</v>
      </c>
      <c r="I30" s="79">
        <v>3619677.42</v>
      </c>
      <c r="J30" s="79">
        <v>-1332786.9099999999</v>
      </c>
      <c r="K30" s="77">
        <f t="shared" si="4"/>
        <v>-0.36820599057691727</v>
      </c>
      <c r="L30" s="79">
        <v>3600000</v>
      </c>
      <c r="M30" s="81">
        <f t="shared" si="5"/>
        <v>0.63524736388888881</v>
      </c>
      <c r="N30" s="76"/>
    </row>
    <row r="31" spans="1:14" ht="9" x14ac:dyDescent="0.15">
      <c r="A31" s="69" t="s">
        <v>1</v>
      </c>
      <c r="B31" s="79">
        <v>30441932.300000001</v>
      </c>
      <c r="C31" s="79">
        <v>20944370.57</v>
      </c>
      <c r="D31" s="79">
        <v>46202.09</v>
      </c>
      <c r="E31" s="80">
        <v>9543763.8200000003</v>
      </c>
      <c r="G31" s="69" t="s">
        <v>1</v>
      </c>
      <c r="H31" s="79">
        <v>181585552.86000001</v>
      </c>
      <c r="I31" s="79">
        <v>172511724.77000001</v>
      </c>
      <c r="J31" s="79">
        <v>9073828.0899999999</v>
      </c>
      <c r="K31" s="77">
        <f t="shared" si="4"/>
        <v>5.2598326879506989E-2</v>
      </c>
      <c r="L31" s="79">
        <v>166300000</v>
      </c>
      <c r="M31" s="81">
        <f t="shared" si="5"/>
        <v>1.0919155313289237</v>
      </c>
      <c r="N31" s="76"/>
    </row>
    <row r="32" spans="1:14" ht="5.0999999999999996" customHeight="1" x14ac:dyDescent="0.15">
      <c r="A32" s="78"/>
      <c r="B32" s="83"/>
      <c r="C32" s="83"/>
      <c r="D32" s="83"/>
      <c r="E32" s="82"/>
      <c r="G32" s="78"/>
      <c r="H32" s="83"/>
      <c r="I32" s="83"/>
      <c r="J32" s="83"/>
      <c r="K32" s="84"/>
      <c r="L32" s="83"/>
      <c r="M32" s="85"/>
      <c r="N32" s="76"/>
    </row>
    <row r="33" spans="1:14" ht="3" customHeight="1" x14ac:dyDescent="0.15">
      <c r="A33" s="69"/>
      <c r="B33" s="79"/>
      <c r="C33" s="79"/>
      <c r="D33" s="79"/>
      <c r="E33" s="80"/>
      <c r="G33" s="69"/>
      <c r="H33" s="79"/>
      <c r="I33" s="79"/>
      <c r="J33" s="79"/>
      <c r="K33" s="77"/>
      <c r="L33" s="79"/>
      <c r="M33" s="81"/>
      <c r="N33" s="76"/>
    </row>
    <row r="34" spans="1:14" s="11" customFormat="1" ht="9" x14ac:dyDescent="0.15">
      <c r="A34" s="71" t="s">
        <v>10</v>
      </c>
      <c r="B34" s="67">
        <v>31904440.93</v>
      </c>
      <c r="C34" s="67">
        <v>21007966.800000001</v>
      </c>
      <c r="D34" s="67">
        <v>106428.13</v>
      </c>
      <c r="E34" s="87">
        <v>11002902.26</v>
      </c>
      <c r="G34" s="71" t="s">
        <v>10</v>
      </c>
      <c r="H34" s="67">
        <v>213242416.81</v>
      </c>
      <c r="I34" s="67">
        <v>227568151.22</v>
      </c>
      <c r="J34" s="67">
        <v>-14325734.41</v>
      </c>
      <c r="K34" s="88">
        <f t="shared" ref="K34" si="6">IF(ISERROR((H34-I34)/ABS(I34)),"",(H34-I34)/ABS(I34))</f>
        <v>-6.2951403055301391E-2</v>
      </c>
      <c r="L34" s="67">
        <v>197300000</v>
      </c>
      <c r="M34" s="89">
        <f t="shared" ref="M34" si="7">H34/L34</f>
        <v>1.0808029235174861</v>
      </c>
      <c r="N34" s="68"/>
    </row>
    <row r="35" spans="1:14" ht="3" customHeight="1" x14ac:dyDescent="0.15">
      <c r="A35" s="78"/>
      <c r="B35" s="83"/>
      <c r="C35" s="83"/>
      <c r="D35" s="83"/>
      <c r="E35" s="82"/>
      <c r="G35" s="78"/>
      <c r="H35" s="83"/>
      <c r="I35" s="83"/>
      <c r="J35" s="83"/>
      <c r="K35" s="84"/>
      <c r="L35" s="83"/>
      <c r="M35" s="85"/>
      <c r="N35" s="76"/>
    </row>
    <row r="36" spans="1:14" ht="5.0999999999999996" customHeight="1" x14ac:dyDescent="0.15">
      <c r="A36" s="78"/>
      <c r="B36" s="79"/>
      <c r="C36" s="79"/>
      <c r="D36" s="79"/>
      <c r="E36" s="80"/>
      <c r="G36" s="69"/>
      <c r="H36" s="79"/>
      <c r="I36" s="79"/>
      <c r="J36" s="79"/>
      <c r="K36" s="77"/>
      <c r="L36" s="79"/>
      <c r="M36" s="81"/>
      <c r="N36" s="76"/>
    </row>
    <row r="37" spans="1:14" ht="9" x14ac:dyDescent="0.15">
      <c r="A37" s="69" t="s">
        <v>64</v>
      </c>
      <c r="B37" s="79">
        <v>2203211.41</v>
      </c>
      <c r="C37" s="79" t="s">
        <v>99</v>
      </c>
      <c r="D37" s="79">
        <v>84.05</v>
      </c>
      <c r="E37" s="80">
        <v>2203295.46</v>
      </c>
      <c r="G37" s="69" t="s">
        <v>64</v>
      </c>
      <c r="H37" s="79">
        <v>12877427.32</v>
      </c>
      <c r="I37" s="79">
        <v>12978521.869999999</v>
      </c>
      <c r="J37" s="79">
        <v>-101094.55</v>
      </c>
      <c r="K37" s="77">
        <f t="shared" ref="K37:K41" si="8">IF(ISERROR((H37-I37)/ABS(I37)),"",(H37-I37)/ABS(I37))</f>
        <v>-7.7893731668842881E-3</v>
      </c>
      <c r="L37" s="79">
        <v>14200000</v>
      </c>
      <c r="M37" s="81">
        <f t="shared" ref="M37:M41" si="9">H37/L37</f>
        <v>0.90686107887323941</v>
      </c>
      <c r="N37" s="76"/>
    </row>
    <row r="38" spans="1:14" ht="9" x14ac:dyDescent="0.15">
      <c r="A38" s="69" t="s">
        <v>90</v>
      </c>
      <c r="B38" s="79">
        <v>13222.02</v>
      </c>
      <c r="C38" s="79">
        <v>9473.2199999999993</v>
      </c>
      <c r="D38" s="79" t="s">
        <v>99</v>
      </c>
      <c r="E38" s="80">
        <v>3748.8</v>
      </c>
      <c r="G38" s="69" t="s">
        <v>90</v>
      </c>
      <c r="H38" s="79">
        <v>24721404.16</v>
      </c>
      <c r="I38" s="79">
        <v>22385006.850000001</v>
      </c>
      <c r="J38" s="79">
        <v>2336397.31</v>
      </c>
      <c r="K38" s="77">
        <f t="shared" si="8"/>
        <v>0.10437331226458832</v>
      </c>
      <c r="L38" s="79">
        <v>21100000</v>
      </c>
      <c r="M38" s="81">
        <f t="shared" si="9"/>
        <v>1.1716305289099527</v>
      </c>
      <c r="N38" s="76"/>
    </row>
    <row r="39" spans="1:14" ht="9" x14ac:dyDescent="0.15">
      <c r="A39" s="69" t="s">
        <v>65</v>
      </c>
      <c r="B39" s="79">
        <v>1929058.48</v>
      </c>
      <c r="C39" s="79">
        <v>4478.03</v>
      </c>
      <c r="D39" s="79">
        <v>229398.06</v>
      </c>
      <c r="E39" s="80">
        <v>2153978.5099999998</v>
      </c>
      <c r="G39" s="69" t="s">
        <v>65</v>
      </c>
      <c r="H39" s="79">
        <v>9613111.1199999992</v>
      </c>
      <c r="I39" s="79">
        <v>11209223.17</v>
      </c>
      <c r="J39" s="79">
        <v>-1596112.05</v>
      </c>
      <c r="K39" s="77">
        <f t="shared" si="8"/>
        <v>-0.14239274442066449</v>
      </c>
      <c r="L39" s="79">
        <v>6600000</v>
      </c>
      <c r="M39" s="81">
        <f t="shared" si="9"/>
        <v>1.4565319878787877</v>
      </c>
      <c r="N39" s="76"/>
    </row>
    <row r="40" spans="1:14" ht="9" x14ac:dyDescent="0.15">
      <c r="A40" s="69" t="s">
        <v>48</v>
      </c>
      <c r="B40" s="79" t="s">
        <v>99</v>
      </c>
      <c r="C40" s="79" t="s">
        <v>99</v>
      </c>
      <c r="D40" s="79" t="s">
        <v>99</v>
      </c>
      <c r="E40" s="80" t="s">
        <v>99</v>
      </c>
      <c r="G40" s="69" t="s">
        <v>48</v>
      </c>
      <c r="H40" s="79">
        <v>3549599.97</v>
      </c>
      <c r="I40" s="79">
        <v>3286089.82</v>
      </c>
      <c r="J40" s="79">
        <v>263510.15000000002</v>
      </c>
      <c r="K40" s="77">
        <f t="shared" si="8"/>
        <v>8.0189576193629541E-2</v>
      </c>
      <c r="L40" s="79">
        <v>3400000</v>
      </c>
      <c r="M40" s="81">
        <f t="shared" si="9"/>
        <v>1.0439999911764706</v>
      </c>
      <c r="N40" s="76"/>
    </row>
    <row r="41" spans="1:14" ht="9" x14ac:dyDescent="0.15">
      <c r="A41" s="69" t="s">
        <v>66</v>
      </c>
      <c r="B41" s="79">
        <v>1342746.79</v>
      </c>
      <c r="C41" s="79">
        <v>120105.18</v>
      </c>
      <c r="D41" s="79">
        <v>1783.33</v>
      </c>
      <c r="E41" s="80">
        <v>1224424.94</v>
      </c>
      <c r="G41" s="69" t="s">
        <v>66</v>
      </c>
      <c r="H41" s="79">
        <v>3881777.68</v>
      </c>
      <c r="I41" s="79">
        <v>5730452.1299999999</v>
      </c>
      <c r="J41" s="79">
        <v>-1848674.45</v>
      </c>
      <c r="K41" s="77">
        <f t="shared" si="8"/>
        <v>-0.32260533864716184</v>
      </c>
      <c r="L41" s="79">
        <v>3390660</v>
      </c>
      <c r="M41" s="81">
        <f t="shared" si="9"/>
        <v>1.144844272206591</v>
      </c>
      <c r="N41" s="76"/>
    </row>
    <row r="42" spans="1:14" ht="9" x14ac:dyDescent="0.15">
      <c r="A42" s="69" t="s">
        <v>53</v>
      </c>
      <c r="B42" s="79"/>
      <c r="C42" s="79"/>
      <c r="D42" s="79"/>
      <c r="E42" s="80"/>
      <c r="G42" s="69" t="s">
        <v>53</v>
      </c>
      <c r="H42" s="79"/>
      <c r="I42" s="79"/>
      <c r="J42" s="79"/>
      <c r="K42" s="77"/>
      <c r="L42" s="79"/>
      <c r="M42" s="81"/>
      <c r="N42" s="76"/>
    </row>
    <row r="43" spans="1:14" ht="5.0999999999999996" customHeight="1" x14ac:dyDescent="0.15">
      <c r="A43" s="78"/>
      <c r="B43" s="83"/>
      <c r="C43" s="83"/>
      <c r="D43" s="83"/>
      <c r="E43" s="82"/>
      <c r="G43" s="78"/>
      <c r="H43" s="83"/>
      <c r="I43" s="83"/>
      <c r="J43" s="83"/>
      <c r="K43" s="84"/>
      <c r="L43" s="83"/>
      <c r="M43" s="85"/>
      <c r="N43" s="76"/>
    </row>
    <row r="44" spans="1:14" ht="3" customHeight="1" x14ac:dyDescent="0.15">
      <c r="A44" s="69"/>
      <c r="B44" s="79"/>
      <c r="C44" s="79"/>
      <c r="D44" s="79"/>
      <c r="E44" s="80"/>
      <c r="G44" s="69"/>
      <c r="H44" s="79"/>
      <c r="I44" s="79"/>
      <c r="J44" s="79"/>
      <c r="K44" s="77"/>
      <c r="L44" s="79"/>
      <c r="M44" s="81"/>
      <c r="N44" s="76"/>
    </row>
    <row r="45" spans="1:14" s="11" customFormat="1" ht="9" x14ac:dyDescent="0.15">
      <c r="A45" s="71" t="s">
        <v>35</v>
      </c>
      <c r="B45" s="67">
        <v>146955594.50999999</v>
      </c>
      <c r="C45" s="67">
        <v>23744210.73</v>
      </c>
      <c r="D45" s="67">
        <v>3045021.04</v>
      </c>
      <c r="E45" s="87">
        <v>126256404.81999999</v>
      </c>
      <c r="G45" s="71" t="s">
        <v>35</v>
      </c>
      <c r="H45" s="67">
        <v>1146600582.03</v>
      </c>
      <c r="I45" s="67">
        <v>1158368714.24</v>
      </c>
      <c r="J45" s="67">
        <v>-11768132.210000001</v>
      </c>
      <c r="K45" s="88">
        <f t="shared" ref="K45" si="10">IF(ISERROR((H45-I45)/ABS(I45)),"",(H45-I45)/ABS(I45))</f>
        <v>-1.0159228288309782E-2</v>
      </c>
      <c r="L45" s="67">
        <v>1111690660</v>
      </c>
      <c r="M45" s="89">
        <f t="shared" ref="M45" si="11">H45/L45</f>
        <v>1.0314025504451032</v>
      </c>
      <c r="N45" s="68"/>
    </row>
    <row r="46" spans="1:14" ht="3" customHeight="1" x14ac:dyDescent="0.15">
      <c r="A46" s="78"/>
      <c r="B46" s="83"/>
      <c r="C46" s="83"/>
      <c r="D46" s="83"/>
      <c r="E46" s="82"/>
      <c r="G46" s="78"/>
      <c r="H46" s="83"/>
      <c r="I46" s="83"/>
      <c r="J46" s="83"/>
      <c r="K46" s="84"/>
      <c r="L46" s="83"/>
      <c r="M46" s="85"/>
      <c r="N46" s="76"/>
    </row>
    <row r="47" spans="1:14" ht="5.0999999999999996" customHeight="1" x14ac:dyDescent="0.15">
      <c r="A47" s="69"/>
      <c r="B47" s="79"/>
      <c r="C47" s="79"/>
      <c r="D47" s="79"/>
      <c r="E47" s="80"/>
      <c r="G47" s="69"/>
      <c r="H47" s="79"/>
      <c r="I47" s="79"/>
      <c r="J47" s="79"/>
      <c r="K47" s="77"/>
      <c r="L47" s="79"/>
      <c r="M47" s="81"/>
      <c r="N47" s="76"/>
    </row>
    <row r="48" spans="1:14" ht="9" x14ac:dyDescent="0.15">
      <c r="A48" s="69" t="s">
        <v>82</v>
      </c>
      <c r="B48" s="79">
        <v>123201950.81</v>
      </c>
      <c r="C48" s="79">
        <v>45235932.649999999</v>
      </c>
      <c r="D48" s="79">
        <v>1302617.83</v>
      </c>
      <c r="E48" s="80">
        <v>79268635.989999995</v>
      </c>
      <c r="G48" s="69" t="s">
        <v>82</v>
      </c>
      <c r="H48" s="79">
        <v>676441501.23000002</v>
      </c>
      <c r="I48" s="79">
        <v>667458653.62</v>
      </c>
      <c r="J48" s="79">
        <v>8982847.6099999994</v>
      </c>
      <c r="K48" s="77">
        <f t="shared" ref="K48:K51" si="12">IF(ISERROR((H48-I48)/ABS(I48)),"",(H48-I48)/ABS(I48))</f>
        <v>1.3458283237892008E-2</v>
      </c>
      <c r="L48" s="79">
        <v>691825680</v>
      </c>
      <c r="M48" s="81">
        <f t="shared" ref="M48:M51" si="13">H48/L48</f>
        <v>0.9777629261030033</v>
      </c>
      <c r="N48" s="76"/>
    </row>
    <row r="49" spans="1:14" ht="9" x14ac:dyDescent="0.15">
      <c r="A49" s="69" t="s">
        <v>67</v>
      </c>
      <c r="B49" s="79">
        <v>2011194.53</v>
      </c>
      <c r="C49" s="79" t="s">
        <v>99</v>
      </c>
      <c r="D49" s="79">
        <v>2336.31</v>
      </c>
      <c r="E49" s="80">
        <v>2013530.84</v>
      </c>
      <c r="G49" s="69" t="s">
        <v>67</v>
      </c>
      <c r="H49" s="79">
        <v>21587673.809999999</v>
      </c>
      <c r="I49" s="79">
        <v>19580148.239999998</v>
      </c>
      <c r="J49" s="79">
        <v>2007525.57</v>
      </c>
      <c r="K49" s="77">
        <f t="shared" si="12"/>
        <v>0.10252861956881694</v>
      </c>
      <c r="L49" s="79">
        <v>20100000</v>
      </c>
      <c r="M49" s="81">
        <f t="shared" si="13"/>
        <v>1.0740136223880596</v>
      </c>
      <c r="N49" s="76"/>
    </row>
    <row r="50" spans="1:14" ht="9" x14ac:dyDescent="0.15">
      <c r="A50" s="69" t="s">
        <v>49</v>
      </c>
      <c r="B50" s="79">
        <v>595282.63</v>
      </c>
      <c r="C50" s="79" t="s">
        <v>99</v>
      </c>
      <c r="D50" s="79">
        <v>4159.1400000000003</v>
      </c>
      <c r="E50" s="80">
        <v>599441.77</v>
      </c>
      <c r="G50" s="69" t="s">
        <v>49</v>
      </c>
      <c r="H50" s="79">
        <v>6371591.4299999997</v>
      </c>
      <c r="I50" s="79">
        <v>7057367.8399999999</v>
      </c>
      <c r="J50" s="79">
        <v>-685776.41</v>
      </c>
      <c r="K50" s="77">
        <f t="shared" si="12"/>
        <v>-9.7171697089831741E-2</v>
      </c>
      <c r="L50" s="79">
        <v>8500000</v>
      </c>
      <c r="M50" s="81">
        <f t="shared" si="13"/>
        <v>0.7495989917647059</v>
      </c>
      <c r="N50" s="76"/>
    </row>
    <row r="51" spans="1:14" ht="9" x14ac:dyDescent="0.15">
      <c r="A51" s="69" t="s">
        <v>68</v>
      </c>
      <c r="B51" s="79">
        <v>434815.08</v>
      </c>
      <c r="C51" s="79">
        <v>55779.3</v>
      </c>
      <c r="D51" s="79" t="s">
        <v>99</v>
      </c>
      <c r="E51" s="80">
        <v>379035.78</v>
      </c>
      <c r="G51" s="69" t="s">
        <v>68</v>
      </c>
      <c r="H51" s="79">
        <v>4119127.14</v>
      </c>
      <c r="I51" s="79">
        <v>4592649.43</v>
      </c>
      <c r="J51" s="79">
        <v>-473522.29</v>
      </c>
      <c r="K51" s="77">
        <f t="shared" si="12"/>
        <v>-0.10310438391114028</v>
      </c>
      <c r="L51" s="79">
        <v>5700000</v>
      </c>
      <c r="M51" s="81">
        <f t="shared" si="13"/>
        <v>0.72265388421052634</v>
      </c>
      <c r="N51" s="76"/>
    </row>
    <row r="52" spans="1:14" ht="9" x14ac:dyDescent="0.15">
      <c r="A52" s="69" t="s">
        <v>69</v>
      </c>
      <c r="B52" s="79"/>
      <c r="C52" s="79"/>
      <c r="D52" s="79"/>
      <c r="E52" s="80"/>
      <c r="G52" s="69" t="s">
        <v>69</v>
      </c>
      <c r="H52" s="79"/>
      <c r="I52" s="79"/>
      <c r="J52" s="79"/>
      <c r="K52" s="77"/>
      <c r="L52" s="79"/>
      <c r="M52" s="81"/>
      <c r="N52" s="76"/>
    </row>
    <row r="53" spans="1:14" ht="9" x14ac:dyDescent="0.15">
      <c r="A53" s="69" t="s">
        <v>50</v>
      </c>
      <c r="B53" s="79">
        <v>218879.59</v>
      </c>
      <c r="C53" s="79">
        <v>157845.01999999999</v>
      </c>
      <c r="D53" s="79" t="s">
        <v>99</v>
      </c>
      <c r="E53" s="80">
        <v>61034.57</v>
      </c>
      <c r="G53" s="69" t="s">
        <v>50</v>
      </c>
      <c r="H53" s="79">
        <v>929840.13</v>
      </c>
      <c r="I53" s="79">
        <v>745768.94</v>
      </c>
      <c r="J53" s="79">
        <v>184071.19</v>
      </c>
      <c r="K53" s="77">
        <f t="shared" ref="K53:K65" si="14">IF(ISERROR((H53-I53)/ABS(I53)),"",(H53-I53)/ABS(I53))</f>
        <v>0.2468206707562802</v>
      </c>
      <c r="L53" s="79">
        <v>645580</v>
      </c>
      <c r="M53" s="81">
        <f t="shared" ref="M53:M65" si="15">H53/L53</f>
        <v>1.4403174354843706</v>
      </c>
      <c r="N53" s="76"/>
    </row>
    <row r="54" spans="1:14" ht="9" x14ac:dyDescent="0.15">
      <c r="A54" s="69" t="s">
        <v>51</v>
      </c>
      <c r="B54" s="79">
        <v>14311.09</v>
      </c>
      <c r="C54" s="79">
        <v>11753.46</v>
      </c>
      <c r="D54" s="79" t="s">
        <v>99</v>
      </c>
      <c r="E54" s="80">
        <v>2557.63</v>
      </c>
      <c r="G54" s="69" t="s">
        <v>51</v>
      </c>
      <c r="H54" s="79">
        <v>40316.870000000003</v>
      </c>
      <c r="I54" s="79">
        <v>43561.58</v>
      </c>
      <c r="J54" s="79">
        <v>-3244.71</v>
      </c>
      <c r="K54" s="77">
        <f t="shared" si="14"/>
        <v>-7.4485590283915298E-2</v>
      </c>
      <c r="L54" s="79">
        <v>9620</v>
      </c>
      <c r="M54" s="81">
        <f t="shared" si="15"/>
        <v>4.1909428274428278</v>
      </c>
      <c r="N54" s="76"/>
    </row>
    <row r="55" spans="1:14" ht="9" x14ac:dyDescent="0.15">
      <c r="A55" s="69" t="s">
        <v>4</v>
      </c>
      <c r="B55" s="79"/>
      <c r="C55" s="79"/>
      <c r="D55" s="79"/>
      <c r="E55" s="80"/>
      <c r="G55" s="69" t="s">
        <v>4</v>
      </c>
      <c r="H55" s="79"/>
      <c r="I55" s="79"/>
      <c r="J55" s="79"/>
      <c r="K55" s="77"/>
      <c r="L55" s="79"/>
      <c r="M55" s="81"/>
      <c r="N55" s="76"/>
    </row>
    <row r="56" spans="1:14" ht="9" x14ac:dyDescent="0.15">
      <c r="A56" s="69" t="s">
        <v>106</v>
      </c>
      <c r="B56" s="79">
        <v>41025146.719999999</v>
      </c>
      <c r="C56" s="79">
        <v>580741.88</v>
      </c>
      <c r="D56" s="79" t="s">
        <v>99</v>
      </c>
      <c r="E56" s="80">
        <v>40444404.840000004</v>
      </c>
      <c r="G56" s="69" t="s">
        <v>106</v>
      </c>
      <c r="H56" s="79">
        <v>241719415.91999999</v>
      </c>
      <c r="I56" s="79">
        <v>212933426.97</v>
      </c>
      <c r="J56" s="79">
        <v>28785988.949999999</v>
      </c>
      <c r="K56" s="77">
        <f t="shared" ref="K56:K57" si="16">IF(ISERROR((H56-I56)/ABS(I56)),"",(H56-I56)/ABS(I56))</f>
        <v>0.13518774088041902</v>
      </c>
      <c r="L56" s="79">
        <v>247338000</v>
      </c>
      <c r="M56" s="81">
        <f t="shared" ref="M56" si="17">H56/L56</f>
        <v>0.97728378138417871</v>
      </c>
      <c r="N56" s="76"/>
    </row>
    <row r="57" spans="1:14" ht="9" x14ac:dyDescent="0.15">
      <c r="A57" s="69" t="s">
        <v>107</v>
      </c>
      <c r="B57" s="79">
        <v>200753.41</v>
      </c>
      <c r="C57" s="79">
        <v>218853.23</v>
      </c>
      <c r="D57" s="79" t="s">
        <v>99</v>
      </c>
      <c r="E57" s="80">
        <v>-18099.82</v>
      </c>
      <c r="G57" s="69" t="s">
        <v>107</v>
      </c>
      <c r="H57" s="79">
        <v>-204985.49</v>
      </c>
      <c r="I57" s="79">
        <v>-61843.95</v>
      </c>
      <c r="J57" s="79">
        <v>-143141.54</v>
      </c>
      <c r="K57" s="77">
        <f t="shared" si="16"/>
        <v>-2.3145601146110488</v>
      </c>
      <c r="L57" s="79" t="s">
        <v>99</v>
      </c>
      <c r="M57" s="81"/>
      <c r="N57" s="76"/>
    </row>
    <row r="58" spans="1:14" ht="9" x14ac:dyDescent="0.15">
      <c r="A58" s="69" t="s">
        <v>52</v>
      </c>
      <c r="B58" s="79">
        <v>11610098.140000001</v>
      </c>
      <c r="C58" s="79" t="s">
        <v>99</v>
      </c>
      <c r="D58" s="79" t="s">
        <v>99</v>
      </c>
      <c r="E58" s="80">
        <v>11610098.140000001</v>
      </c>
      <c r="G58" s="69" t="s">
        <v>52</v>
      </c>
      <c r="H58" s="79">
        <v>58522492.240000002</v>
      </c>
      <c r="I58" s="79">
        <v>57918274.159999996</v>
      </c>
      <c r="J58" s="79">
        <v>604218.07999999996</v>
      </c>
      <c r="K58" s="77">
        <f t="shared" si="14"/>
        <v>1.0432252838384743E-2</v>
      </c>
      <c r="L58" s="79">
        <v>59787000</v>
      </c>
      <c r="M58" s="81">
        <f t="shared" si="15"/>
        <v>0.97884978741197926</v>
      </c>
      <c r="N58" s="76"/>
    </row>
    <row r="59" spans="1:14" ht="9" x14ac:dyDescent="0.15">
      <c r="A59" s="69" t="s">
        <v>5</v>
      </c>
      <c r="B59" s="79">
        <v>98496.77</v>
      </c>
      <c r="C59" s="79">
        <v>134822.06</v>
      </c>
      <c r="D59" s="79" t="s">
        <v>99</v>
      </c>
      <c r="E59" s="80">
        <v>-36325.29</v>
      </c>
      <c r="G59" s="69" t="s">
        <v>5</v>
      </c>
      <c r="H59" s="79">
        <v>356797.56</v>
      </c>
      <c r="I59" s="79">
        <v>570655.06000000006</v>
      </c>
      <c r="J59" s="79">
        <v>-213857.5</v>
      </c>
      <c r="K59" s="77">
        <f t="shared" si="14"/>
        <v>-0.37475791417673582</v>
      </c>
      <c r="L59" s="79">
        <v>606060</v>
      </c>
      <c r="M59" s="81">
        <f t="shared" si="15"/>
        <v>0.5887165627165627</v>
      </c>
      <c r="N59" s="76"/>
    </row>
    <row r="60" spans="1:14" ht="9" x14ac:dyDescent="0.15">
      <c r="A60" s="69" t="s">
        <v>42</v>
      </c>
      <c r="B60" s="79">
        <v>1797472.83</v>
      </c>
      <c r="C60" s="79">
        <v>686207.9</v>
      </c>
      <c r="D60" s="79" t="s">
        <v>99</v>
      </c>
      <c r="E60" s="80">
        <v>1111264.93</v>
      </c>
      <c r="G60" s="69" t="s">
        <v>42</v>
      </c>
      <c r="H60" s="79">
        <v>10502509.4</v>
      </c>
      <c r="I60" s="79">
        <v>11155396.039999999</v>
      </c>
      <c r="J60" s="79">
        <v>-652886.64</v>
      </c>
      <c r="K60" s="77">
        <f t="shared" si="14"/>
        <v>-5.8526531703485693E-2</v>
      </c>
      <c r="L60" s="79">
        <v>11466000</v>
      </c>
      <c r="M60" s="81">
        <f t="shared" si="15"/>
        <v>0.91596977149834291</v>
      </c>
      <c r="N60" s="76"/>
    </row>
    <row r="61" spans="1:14" ht="9" x14ac:dyDescent="0.15">
      <c r="A61" s="69" t="s">
        <v>70</v>
      </c>
      <c r="B61" s="79"/>
      <c r="C61" s="79"/>
      <c r="D61" s="79"/>
      <c r="E61" s="80"/>
      <c r="G61" s="69" t="s">
        <v>70</v>
      </c>
      <c r="H61" s="79"/>
      <c r="I61" s="79"/>
      <c r="J61" s="79"/>
      <c r="K61" s="77"/>
      <c r="L61" s="79"/>
      <c r="M61" s="81"/>
      <c r="N61" s="76"/>
    </row>
    <row r="62" spans="1:14" ht="9" x14ac:dyDescent="0.15">
      <c r="A62" s="69" t="s">
        <v>71</v>
      </c>
      <c r="B62" s="79">
        <v>1652081.72</v>
      </c>
      <c r="C62" s="79" t="s">
        <v>99</v>
      </c>
      <c r="D62" s="79" t="s">
        <v>99</v>
      </c>
      <c r="E62" s="80">
        <v>1652081.72</v>
      </c>
      <c r="G62" s="69" t="s">
        <v>71</v>
      </c>
      <c r="H62" s="79">
        <v>10587082.050000001</v>
      </c>
      <c r="I62" s="79">
        <v>10414540.689999999</v>
      </c>
      <c r="J62" s="79">
        <v>172541.36</v>
      </c>
      <c r="K62" s="77">
        <f t="shared" si="14"/>
        <v>1.6567351853133072E-2</v>
      </c>
      <c r="L62" s="79">
        <v>9600000</v>
      </c>
      <c r="M62" s="81">
        <f t="shared" si="15"/>
        <v>1.1028210468750002</v>
      </c>
      <c r="N62" s="76"/>
    </row>
    <row r="63" spans="1:14" ht="9" x14ac:dyDescent="0.15">
      <c r="A63" s="69" t="s">
        <v>72</v>
      </c>
      <c r="B63" s="79">
        <v>7680.19</v>
      </c>
      <c r="C63" s="79" t="s">
        <v>99</v>
      </c>
      <c r="D63" s="79" t="s">
        <v>99</v>
      </c>
      <c r="E63" s="80">
        <v>7680.19</v>
      </c>
      <c r="G63" s="69" t="s">
        <v>72</v>
      </c>
      <c r="H63" s="79">
        <v>1150603.1299999999</v>
      </c>
      <c r="I63" s="79">
        <v>1440980.81</v>
      </c>
      <c r="J63" s="79">
        <v>-290377.68</v>
      </c>
      <c r="K63" s="77">
        <f t="shared" si="14"/>
        <v>-0.20151391190282414</v>
      </c>
      <c r="L63" s="79">
        <v>1700000</v>
      </c>
      <c r="M63" s="81">
        <f t="shared" si="15"/>
        <v>0.67682537058823522</v>
      </c>
      <c r="N63" s="76"/>
    </row>
    <row r="64" spans="1:14" ht="9" x14ac:dyDescent="0.15">
      <c r="A64" s="69" t="s">
        <v>73</v>
      </c>
      <c r="B64" s="79">
        <v>1483.97</v>
      </c>
      <c r="C64" s="79" t="s">
        <v>99</v>
      </c>
      <c r="D64" s="79" t="s">
        <v>99</v>
      </c>
      <c r="E64" s="80">
        <v>1483.97</v>
      </c>
      <c r="G64" s="69" t="s">
        <v>73</v>
      </c>
      <c r="H64" s="79">
        <v>238988.74</v>
      </c>
      <c r="I64" s="79">
        <v>282978.98</v>
      </c>
      <c r="J64" s="79">
        <v>-43990.239999999998</v>
      </c>
      <c r="K64" s="77">
        <f t="shared" si="14"/>
        <v>-0.15545409061832083</v>
      </c>
      <c r="L64" s="79">
        <v>350000</v>
      </c>
      <c r="M64" s="81">
        <f t="shared" si="15"/>
        <v>0.68282497142857135</v>
      </c>
      <c r="N64" s="76"/>
    </row>
    <row r="65" spans="1:14" ht="9" x14ac:dyDescent="0.15">
      <c r="A65" s="69" t="s">
        <v>53</v>
      </c>
      <c r="B65" s="79" t="s">
        <v>99</v>
      </c>
      <c r="C65" s="79">
        <v>17734.61</v>
      </c>
      <c r="D65" s="79" t="s">
        <v>99</v>
      </c>
      <c r="E65" s="80">
        <v>-17734.61</v>
      </c>
      <c r="G65" s="69" t="s">
        <v>53</v>
      </c>
      <c r="H65" s="79">
        <v>-459219.11</v>
      </c>
      <c r="I65" s="79">
        <v>-1618417.81</v>
      </c>
      <c r="J65" s="79">
        <v>1159198.7</v>
      </c>
      <c r="K65" s="77">
        <f t="shared" si="14"/>
        <v>0.71625429035534416</v>
      </c>
      <c r="L65" s="79">
        <v>-819000</v>
      </c>
      <c r="M65" s="81">
        <f t="shared" si="15"/>
        <v>0.56070709401709395</v>
      </c>
      <c r="N65" s="76"/>
    </row>
    <row r="66" spans="1:14" ht="5.0999999999999996" customHeight="1" x14ac:dyDescent="0.15">
      <c r="A66" s="78"/>
      <c r="B66" s="83"/>
      <c r="C66" s="83"/>
      <c r="D66" s="83"/>
      <c r="E66" s="82"/>
      <c r="G66" s="78"/>
      <c r="H66" s="83"/>
      <c r="I66" s="83"/>
      <c r="J66" s="83"/>
      <c r="K66" s="84"/>
      <c r="L66" s="83"/>
      <c r="M66" s="85"/>
      <c r="N66" s="76"/>
    </row>
    <row r="67" spans="1:14" ht="3" customHeight="1" x14ac:dyDescent="0.15">
      <c r="A67" s="69"/>
      <c r="B67" s="79"/>
      <c r="C67" s="79"/>
      <c r="D67" s="79"/>
      <c r="E67" s="80"/>
      <c r="G67" s="69"/>
      <c r="H67" s="79"/>
      <c r="I67" s="79"/>
      <c r="J67" s="79"/>
      <c r="K67" s="77"/>
      <c r="L67" s="79"/>
      <c r="M67" s="81"/>
      <c r="N67" s="76"/>
    </row>
    <row r="68" spans="1:14" s="11" customFormat="1" ht="9" x14ac:dyDescent="0.15">
      <c r="A68" s="71" t="s">
        <v>9</v>
      </c>
      <c r="B68" s="67">
        <v>182869647.47999999</v>
      </c>
      <c r="C68" s="67">
        <v>47099670.109999999</v>
      </c>
      <c r="D68" s="67">
        <v>1309113.28</v>
      </c>
      <c r="E68" s="87">
        <v>137079090.65000001</v>
      </c>
      <c r="G68" s="71" t="s">
        <v>9</v>
      </c>
      <c r="H68" s="67">
        <v>1031903735.05</v>
      </c>
      <c r="I68" s="67">
        <v>992514140.60000002</v>
      </c>
      <c r="J68" s="67">
        <v>39389594.450000003</v>
      </c>
      <c r="K68" s="88">
        <f t="shared" ref="K68" si="18">IF(ISERROR((H68-I68)/ABS(I68)),"",(H68-I68)/ABS(I68))</f>
        <v>3.9686683381848761E-2</v>
      </c>
      <c r="L68" s="67">
        <v>1056808940</v>
      </c>
      <c r="M68" s="89">
        <f t="shared" ref="M68" si="19">H68/L68</f>
        <v>0.97643357847635159</v>
      </c>
      <c r="N68" s="68"/>
    </row>
    <row r="69" spans="1:14" ht="3" customHeight="1" x14ac:dyDescent="0.15">
      <c r="A69" s="78"/>
      <c r="B69" s="83"/>
      <c r="C69" s="83"/>
      <c r="D69" s="83"/>
      <c r="E69" s="82"/>
      <c r="G69" s="90"/>
      <c r="H69" s="83"/>
      <c r="I69" s="83"/>
      <c r="J69" s="83"/>
      <c r="K69" s="84"/>
      <c r="L69" s="83"/>
      <c r="M69" s="85"/>
      <c r="N69" s="76"/>
    </row>
    <row r="70" spans="1:14" ht="5.0999999999999996" customHeight="1" x14ac:dyDescent="0.15">
      <c r="A70" s="69"/>
      <c r="B70" s="79"/>
      <c r="C70" s="79"/>
      <c r="D70" s="79"/>
      <c r="E70" s="80"/>
      <c r="G70" s="78"/>
      <c r="H70" s="79"/>
      <c r="I70" s="79"/>
      <c r="J70" s="79"/>
      <c r="K70" s="77"/>
      <c r="L70" s="79"/>
      <c r="M70" s="81"/>
      <c r="N70" s="76"/>
    </row>
    <row r="71" spans="1:14" ht="9" x14ac:dyDescent="0.15">
      <c r="A71" s="69" t="s">
        <v>6</v>
      </c>
      <c r="B71" s="79" t="s">
        <v>99</v>
      </c>
      <c r="C71" s="79" t="s">
        <v>99</v>
      </c>
      <c r="D71" s="79" t="s">
        <v>99</v>
      </c>
      <c r="E71" s="80" t="s">
        <v>99</v>
      </c>
      <c r="G71" s="69" t="s">
        <v>6</v>
      </c>
      <c r="H71" s="79">
        <v>593696.73</v>
      </c>
      <c r="I71" s="79">
        <v>676184.41</v>
      </c>
      <c r="J71" s="79">
        <v>-82487.679999999993</v>
      </c>
      <c r="K71" s="77">
        <f t="shared" ref="K71:K73" si="20">IF(ISERROR((H71-I71)/ABS(I71)),"",(H71-I71)/ABS(I71))</f>
        <v>-0.12198991692221955</v>
      </c>
      <c r="L71" s="79">
        <v>700000</v>
      </c>
      <c r="M71" s="81">
        <f t="shared" ref="M71:M73" si="21">H71/L71</f>
        <v>0.84813818571428568</v>
      </c>
      <c r="N71" s="76"/>
    </row>
    <row r="72" spans="1:14" ht="9" x14ac:dyDescent="0.15">
      <c r="A72" s="69" t="s">
        <v>74</v>
      </c>
      <c r="B72" s="79">
        <v>1283631.06</v>
      </c>
      <c r="C72" s="79" t="s">
        <v>99</v>
      </c>
      <c r="D72" s="79">
        <v>696.26</v>
      </c>
      <c r="E72" s="80">
        <v>1284327.32</v>
      </c>
      <c r="G72" s="69" t="s">
        <v>74</v>
      </c>
      <c r="H72" s="79">
        <v>5321357.78</v>
      </c>
      <c r="I72" s="79">
        <v>5005017.3099999996</v>
      </c>
      <c r="J72" s="79">
        <v>316340.46999999997</v>
      </c>
      <c r="K72" s="77">
        <f t="shared" si="20"/>
        <v>6.3204670514915906E-2</v>
      </c>
      <c r="L72" s="79">
        <v>5300000</v>
      </c>
      <c r="M72" s="81">
        <f t="shared" si="21"/>
        <v>1.0040297698113207</v>
      </c>
      <c r="N72" s="76"/>
    </row>
    <row r="73" spans="1:14" ht="9" x14ac:dyDescent="0.15">
      <c r="A73" s="69" t="s">
        <v>54</v>
      </c>
      <c r="B73" s="79">
        <v>2086.5</v>
      </c>
      <c r="C73" s="79" t="s">
        <v>99</v>
      </c>
      <c r="D73" s="79" t="s">
        <v>99</v>
      </c>
      <c r="E73" s="80">
        <v>2086.5</v>
      </c>
      <c r="G73" s="69" t="s">
        <v>54</v>
      </c>
      <c r="H73" s="79">
        <v>616260.93000000005</v>
      </c>
      <c r="I73" s="79">
        <v>594699.51</v>
      </c>
      <c r="J73" s="79">
        <v>21561.42</v>
      </c>
      <c r="K73" s="77">
        <f t="shared" si="20"/>
        <v>3.6255990861670695E-2</v>
      </c>
      <c r="L73" s="79">
        <v>600000</v>
      </c>
      <c r="M73" s="81">
        <f t="shared" si="21"/>
        <v>1.02710155</v>
      </c>
      <c r="N73" s="76"/>
    </row>
    <row r="74" spans="1:14" ht="5.0999999999999996" customHeight="1" x14ac:dyDescent="0.15">
      <c r="A74" s="78"/>
      <c r="B74" s="83"/>
      <c r="C74" s="83"/>
      <c r="D74" s="83"/>
      <c r="E74" s="82"/>
      <c r="G74" s="78"/>
      <c r="H74" s="83"/>
      <c r="I74" s="83"/>
      <c r="J74" s="83"/>
      <c r="K74" s="84"/>
      <c r="L74" s="83"/>
      <c r="M74" s="85"/>
      <c r="N74" s="76"/>
    </row>
    <row r="75" spans="1:14" ht="3" customHeight="1" x14ac:dyDescent="0.15">
      <c r="A75" s="69"/>
      <c r="B75" s="79"/>
      <c r="C75" s="79"/>
      <c r="D75" s="79"/>
      <c r="E75" s="80"/>
      <c r="G75" s="69"/>
      <c r="H75" s="79"/>
      <c r="I75" s="79"/>
      <c r="J75" s="79"/>
      <c r="K75" s="77"/>
      <c r="L75" s="79"/>
      <c r="M75" s="81"/>
      <c r="N75" s="76"/>
    </row>
    <row r="76" spans="1:14" s="11" customFormat="1" ht="9" x14ac:dyDescent="0.15">
      <c r="A76" s="71" t="s">
        <v>75</v>
      </c>
      <c r="B76" s="67">
        <v>1285717.56</v>
      </c>
      <c r="C76" s="67" t="s">
        <v>99</v>
      </c>
      <c r="D76" s="67">
        <v>696.26</v>
      </c>
      <c r="E76" s="87">
        <v>1286413.82</v>
      </c>
      <c r="G76" s="71" t="s">
        <v>75</v>
      </c>
      <c r="H76" s="67">
        <v>6531315.4400000004</v>
      </c>
      <c r="I76" s="67">
        <v>6275901.2300000004</v>
      </c>
      <c r="J76" s="67">
        <v>255414.21</v>
      </c>
      <c r="K76" s="88">
        <f t="shared" ref="K76" si="22">IF(ISERROR((H76-I76)/ABS(I76)),"",(H76-I76)/ABS(I76))</f>
        <v>4.0697614675494174E-2</v>
      </c>
      <c r="L76" s="67">
        <v>6600000</v>
      </c>
      <c r="M76" s="89">
        <f t="shared" ref="M76" si="23">H76/L76</f>
        <v>0.98959324848484853</v>
      </c>
      <c r="N76" s="68"/>
    </row>
    <row r="77" spans="1:14" ht="3" customHeight="1" x14ac:dyDescent="0.15">
      <c r="A77" s="78"/>
      <c r="B77" s="83"/>
      <c r="C77" s="83"/>
      <c r="D77" s="83"/>
      <c r="E77" s="82"/>
      <c r="G77" s="78"/>
      <c r="H77" s="83"/>
      <c r="I77" s="83"/>
      <c r="J77" s="83"/>
      <c r="K77" s="84"/>
      <c r="L77" s="83"/>
      <c r="M77" s="85"/>
      <c r="N77" s="76"/>
    </row>
    <row r="78" spans="1:14" ht="5.0999999999999996" customHeight="1" x14ac:dyDescent="0.15">
      <c r="A78" s="69"/>
      <c r="B78" s="79"/>
      <c r="C78" s="79"/>
      <c r="D78" s="79"/>
      <c r="E78" s="80"/>
      <c r="G78" s="69"/>
      <c r="H78" s="79"/>
      <c r="I78" s="79"/>
      <c r="J78" s="79"/>
      <c r="K78" s="77"/>
      <c r="L78" s="79"/>
      <c r="M78" s="81"/>
      <c r="N78" s="76"/>
    </row>
    <row r="79" spans="1:14" ht="9" x14ac:dyDescent="0.15">
      <c r="A79" s="69" t="s">
        <v>7</v>
      </c>
      <c r="B79" s="79">
        <v>317436.31</v>
      </c>
      <c r="C79" s="79">
        <v>454.1</v>
      </c>
      <c r="D79" s="79" t="s">
        <v>99</v>
      </c>
      <c r="E79" s="80">
        <v>316982.21000000002</v>
      </c>
      <c r="G79" s="69" t="s">
        <v>7</v>
      </c>
      <c r="H79" s="79">
        <v>1656893.59</v>
      </c>
      <c r="I79" s="79">
        <v>1822285.26</v>
      </c>
      <c r="J79" s="79">
        <v>-165391.67000000001</v>
      </c>
      <c r="K79" s="77">
        <f t="shared" ref="K79:K81" si="24">IF(ISERROR((H79-I79)/ABS(I79)),"",(H79-I79)/ABS(I79))</f>
        <v>-9.0760581578758923E-2</v>
      </c>
      <c r="L79" s="79">
        <v>2250000</v>
      </c>
      <c r="M79" s="81">
        <f t="shared" ref="M79:M81" si="25">H79/L79</f>
        <v>0.73639715111111115</v>
      </c>
      <c r="N79" s="76"/>
    </row>
    <row r="80" spans="1:14" ht="9" x14ac:dyDescent="0.15">
      <c r="A80" s="69" t="s">
        <v>55</v>
      </c>
      <c r="B80" s="79">
        <v>316508.99</v>
      </c>
      <c r="C80" s="79">
        <v>28.79</v>
      </c>
      <c r="D80" s="79">
        <v>11695.11</v>
      </c>
      <c r="E80" s="80">
        <v>328175.31</v>
      </c>
      <c r="G80" s="69" t="s">
        <v>55</v>
      </c>
      <c r="H80" s="79">
        <v>1599748.66</v>
      </c>
      <c r="I80" s="79">
        <v>1914648.61</v>
      </c>
      <c r="J80" s="79">
        <v>-314899.95</v>
      </c>
      <c r="K80" s="77">
        <f t="shared" si="24"/>
        <v>-0.16446879513834142</v>
      </c>
      <c r="L80" s="79">
        <v>2075000</v>
      </c>
      <c r="M80" s="81">
        <f t="shared" si="25"/>
        <v>0.77096320963855414</v>
      </c>
      <c r="N80" s="76"/>
    </row>
    <row r="81" spans="1:14" ht="9" x14ac:dyDescent="0.15">
      <c r="A81" s="69" t="s">
        <v>56</v>
      </c>
      <c r="B81" s="79">
        <v>96120.6</v>
      </c>
      <c r="C81" s="79">
        <v>2996.09</v>
      </c>
      <c r="D81" s="79">
        <v>41734.42</v>
      </c>
      <c r="E81" s="80">
        <v>134858.93</v>
      </c>
      <c r="G81" s="69" t="s">
        <v>56</v>
      </c>
      <c r="H81" s="79">
        <v>730713.43</v>
      </c>
      <c r="I81" s="79">
        <v>850046.35</v>
      </c>
      <c r="J81" s="79">
        <v>-119332.92</v>
      </c>
      <c r="K81" s="77">
        <f t="shared" si="24"/>
        <v>-0.14038401553044716</v>
      </c>
      <c r="L81" s="79">
        <v>1350000</v>
      </c>
      <c r="M81" s="81">
        <f t="shared" si="25"/>
        <v>0.54126920740740747</v>
      </c>
      <c r="N81" s="76"/>
    </row>
    <row r="82" spans="1:14" ht="5.0999999999999996" customHeight="1" x14ac:dyDescent="0.15">
      <c r="A82" s="78"/>
      <c r="B82" s="83"/>
      <c r="C82" s="83"/>
      <c r="D82" s="83"/>
      <c r="E82" s="82"/>
      <c r="G82" s="78"/>
      <c r="H82" s="83"/>
      <c r="I82" s="83"/>
      <c r="J82" s="83"/>
      <c r="K82" s="84"/>
      <c r="L82" s="83"/>
      <c r="M82" s="85"/>
      <c r="N82" s="76"/>
    </row>
    <row r="83" spans="1:14" ht="3" customHeight="1" x14ac:dyDescent="0.15">
      <c r="A83" s="69"/>
      <c r="B83" s="79"/>
      <c r="C83" s="79"/>
      <c r="D83" s="79"/>
      <c r="E83" s="80"/>
      <c r="G83" s="69"/>
      <c r="H83" s="79"/>
      <c r="I83" s="79"/>
      <c r="J83" s="79"/>
      <c r="K83" s="77"/>
      <c r="L83" s="79"/>
      <c r="M83" s="81"/>
      <c r="N83" s="76"/>
    </row>
    <row r="84" spans="1:14" s="11" customFormat="1" ht="9" x14ac:dyDescent="0.15">
      <c r="A84" s="71" t="s">
        <v>76</v>
      </c>
      <c r="B84" s="67">
        <v>2015783.46</v>
      </c>
      <c r="C84" s="67">
        <v>3478.98</v>
      </c>
      <c r="D84" s="67">
        <v>54125.79</v>
      </c>
      <c r="E84" s="87">
        <v>2066430.27</v>
      </c>
      <c r="G84" s="71" t="s">
        <v>76</v>
      </c>
      <c r="H84" s="67">
        <v>10518671.119999999</v>
      </c>
      <c r="I84" s="67">
        <v>10862881.449999999</v>
      </c>
      <c r="J84" s="67">
        <v>-344210.33</v>
      </c>
      <c r="K84" s="88">
        <f t="shared" ref="K84" si="26">IF(ISERROR((H84-I84)/ABS(I84)),"",(H84-I84)/ABS(I84))</f>
        <v>-3.1686834803854008E-2</v>
      </c>
      <c r="L84" s="67">
        <v>12275000</v>
      </c>
      <c r="M84" s="89">
        <f t="shared" ref="M84" si="27">H84/L84</f>
        <v>0.85691821751527486</v>
      </c>
      <c r="N84" s="68"/>
    </row>
    <row r="85" spans="1:14" ht="3" customHeight="1" x14ac:dyDescent="0.15">
      <c r="A85" s="78"/>
      <c r="B85" s="83"/>
      <c r="C85" s="83"/>
      <c r="D85" s="83"/>
      <c r="E85" s="82"/>
      <c r="G85" s="78"/>
      <c r="H85" s="83"/>
      <c r="I85" s="83"/>
      <c r="J85" s="83"/>
      <c r="K85" s="84" t="str">
        <f>IF(ISERROR((H85-I85)/ABS(I85)),"",(H85-I85)/ABS(I85))</f>
        <v/>
      </c>
      <c r="L85" s="83"/>
      <c r="M85" s="85"/>
      <c r="N85" s="76"/>
    </row>
    <row r="86" spans="1:14" ht="9.9499999999999993" customHeight="1" x14ac:dyDescent="0.15">
      <c r="A86" s="78"/>
      <c r="B86" s="83"/>
      <c r="C86" s="83"/>
      <c r="D86" s="83"/>
      <c r="E86" s="82"/>
      <c r="G86" s="78"/>
      <c r="H86" s="83"/>
      <c r="I86" s="83"/>
      <c r="J86" s="83"/>
      <c r="K86" s="84" t="str">
        <f>IF(ISERROR((H86-I86)/ABS(I86)),"",(H86-I86)/ABS(I86))</f>
        <v/>
      </c>
      <c r="L86" s="83"/>
      <c r="M86" s="85"/>
      <c r="N86" s="76"/>
    </row>
    <row r="87" spans="1:14" ht="3" customHeight="1" x14ac:dyDescent="0.15">
      <c r="A87" s="69"/>
      <c r="B87" s="79"/>
      <c r="C87" s="79"/>
      <c r="D87" s="79"/>
      <c r="E87" s="80"/>
      <c r="G87" s="69"/>
      <c r="H87" s="79"/>
      <c r="I87" s="79"/>
      <c r="J87" s="79"/>
      <c r="K87" s="77" t="str">
        <f>IF(ISERROR((H87-I87)/ABS(I87)),"",(H87-I87)/ABS(I87))</f>
        <v/>
      </c>
      <c r="L87" s="79"/>
      <c r="M87" s="81"/>
      <c r="N87" s="76"/>
    </row>
    <row r="88" spans="1:14" s="11" customFormat="1" ht="9" x14ac:dyDescent="0.15">
      <c r="A88" s="71" t="s">
        <v>77</v>
      </c>
      <c r="B88" s="67">
        <v>331841025.44999999</v>
      </c>
      <c r="C88" s="67">
        <v>70847359.819999993</v>
      </c>
      <c r="D88" s="67">
        <v>4408260.1100000003</v>
      </c>
      <c r="E88" s="87">
        <v>265401925.74000001</v>
      </c>
      <c r="G88" s="71" t="s">
        <v>77</v>
      </c>
      <c r="H88" s="67">
        <v>2189022988.1999998</v>
      </c>
      <c r="I88" s="67">
        <v>2161745736.29</v>
      </c>
      <c r="J88" s="67">
        <v>27277251.91</v>
      </c>
      <c r="K88" s="88">
        <f t="shared" ref="K88" si="28">IF(ISERROR((H88-I88)/ABS(I88)),"",(H88-I88)/ABS(I88))</f>
        <v>1.2618159227557085E-2</v>
      </c>
      <c r="L88" s="67">
        <v>2180774600</v>
      </c>
      <c r="M88" s="89">
        <f t="shared" ref="M88" si="29">H88/L88</f>
        <v>1.0037823203736873</v>
      </c>
      <c r="N88" s="68"/>
    </row>
    <row r="89" spans="1:14" ht="3" customHeight="1" x14ac:dyDescent="0.15">
      <c r="A89" s="78"/>
      <c r="B89" s="83"/>
      <c r="C89" s="83"/>
      <c r="D89" s="83"/>
      <c r="E89" s="82"/>
      <c r="G89" s="78"/>
      <c r="H89" s="83"/>
      <c r="I89" s="83"/>
      <c r="J89" s="83"/>
      <c r="K89" s="84"/>
      <c r="L89" s="83"/>
      <c r="M89" s="85"/>
      <c r="N89" s="76"/>
    </row>
    <row r="90" spans="1:14" ht="5.0999999999999996" customHeight="1" x14ac:dyDescent="0.15">
      <c r="A90" s="69"/>
      <c r="B90" s="79"/>
      <c r="C90" s="79"/>
      <c r="D90" s="79"/>
      <c r="E90" s="80"/>
      <c r="G90" s="69"/>
      <c r="H90" s="79"/>
      <c r="I90" s="79"/>
      <c r="J90" s="79"/>
      <c r="K90" s="77"/>
      <c r="L90" s="79"/>
      <c r="M90" s="81"/>
      <c r="N90" s="76"/>
    </row>
    <row r="91" spans="1:14" ht="9" customHeight="1" x14ac:dyDescent="0.15">
      <c r="A91" s="69" t="s">
        <v>57</v>
      </c>
      <c r="B91" s="79"/>
      <c r="C91" s="79"/>
      <c r="D91" s="79"/>
      <c r="E91" s="80"/>
      <c r="G91" s="69" t="s">
        <v>57</v>
      </c>
      <c r="H91" s="79"/>
      <c r="I91" s="79"/>
      <c r="J91" s="79"/>
      <c r="K91" s="77"/>
      <c r="L91" s="79"/>
      <c r="M91" s="81"/>
      <c r="N91" s="76"/>
    </row>
    <row r="92" spans="1:14" ht="9" x14ac:dyDescent="0.15">
      <c r="A92" s="69" t="s">
        <v>59</v>
      </c>
      <c r="B92" s="79">
        <v>48040149.75</v>
      </c>
      <c r="C92" s="79" t="s">
        <v>99</v>
      </c>
      <c r="D92" s="79" t="s">
        <v>99</v>
      </c>
      <c r="E92" s="80">
        <v>48040149.75</v>
      </c>
      <c r="G92" s="69" t="s">
        <v>59</v>
      </c>
      <c r="H92" s="79">
        <v>198022883.12</v>
      </c>
      <c r="I92" s="79">
        <v>183179478.87</v>
      </c>
      <c r="J92" s="79">
        <v>14843404.25</v>
      </c>
      <c r="K92" s="77">
        <f t="shared" ref="K92:K93" si="30">IF(ISERROR((H92-I92)/ABS(I92)),"",(H92-I92)/ABS(I92))</f>
        <v>8.1032025757285631E-2</v>
      </c>
      <c r="L92" s="79">
        <v>181326600</v>
      </c>
      <c r="M92" s="81">
        <f t="shared" ref="M92:M93" si="31">H92/L92</f>
        <v>1.0920785098270194</v>
      </c>
      <c r="N92" s="76"/>
    </row>
    <row r="93" spans="1:14" ht="9" x14ac:dyDescent="0.15">
      <c r="A93" s="69" t="s">
        <v>58</v>
      </c>
      <c r="B93" s="79">
        <v>32839781.68</v>
      </c>
      <c r="C93" s="79" t="s">
        <v>99</v>
      </c>
      <c r="D93" s="79" t="s">
        <v>99</v>
      </c>
      <c r="E93" s="80">
        <v>32839781.68</v>
      </c>
      <c r="G93" s="69" t="s">
        <v>58</v>
      </c>
      <c r="H93" s="79">
        <v>113018347.42</v>
      </c>
      <c r="I93" s="79">
        <v>108799268.65000001</v>
      </c>
      <c r="J93" s="79">
        <v>4219078.7699999996</v>
      </c>
      <c r="K93" s="77">
        <f t="shared" si="30"/>
        <v>3.8778558186567329E-2</v>
      </c>
      <c r="L93" s="79">
        <v>112203000</v>
      </c>
      <c r="M93" s="81">
        <f t="shared" si="31"/>
        <v>1.007266716754454</v>
      </c>
      <c r="N93" s="76"/>
    </row>
    <row r="94" spans="1:14" ht="5.0999999999999996" customHeight="1" x14ac:dyDescent="0.15">
      <c r="A94" s="78"/>
      <c r="B94" s="83"/>
      <c r="C94" s="83"/>
      <c r="D94" s="83"/>
      <c r="E94" s="82"/>
      <c r="G94" s="78"/>
      <c r="H94" s="83"/>
      <c r="I94" s="83"/>
      <c r="J94" s="83"/>
      <c r="K94" s="84"/>
      <c r="L94" s="83"/>
      <c r="M94" s="85"/>
      <c r="N94" s="76"/>
    </row>
    <row r="95" spans="1:14" ht="3" customHeight="1" x14ac:dyDescent="0.15">
      <c r="A95" s="78"/>
      <c r="B95" s="79"/>
      <c r="C95" s="79"/>
      <c r="D95" s="79"/>
      <c r="E95" s="80"/>
      <c r="G95" s="69"/>
      <c r="H95" s="79"/>
      <c r="I95" s="79"/>
      <c r="J95" s="79"/>
      <c r="K95" s="77"/>
      <c r="L95" s="79"/>
      <c r="M95" s="81"/>
      <c r="N95" s="76"/>
    </row>
    <row r="96" spans="1:14" s="11" customFormat="1" ht="9" x14ac:dyDescent="0.15">
      <c r="A96" s="71" t="s">
        <v>43</v>
      </c>
      <c r="B96" s="67">
        <v>80879931.430000007</v>
      </c>
      <c r="C96" s="67" t="s">
        <v>99</v>
      </c>
      <c r="D96" s="67" t="s">
        <v>99</v>
      </c>
      <c r="E96" s="87">
        <v>80879931.430000007</v>
      </c>
      <c r="G96" s="71" t="s">
        <v>43</v>
      </c>
      <c r="H96" s="67">
        <v>311041230.54000002</v>
      </c>
      <c r="I96" s="67">
        <v>291978747.51999998</v>
      </c>
      <c r="J96" s="67">
        <v>19062483.02</v>
      </c>
      <c r="K96" s="88">
        <f t="shared" ref="K96" si="32">IF(ISERROR((H96-I96)/ABS(I96)),"",(H96-I96)/ABS(I96))</f>
        <v>6.5287227861316507E-2</v>
      </c>
      <c r="L96" s="67">
        <v>293529600</v>
      </c>
      <c r="M96" s="89">
        <f t="shared" ref="M96" si="33">H96/L96</f>
        <v>1.0596588233009552</v>
      </c>
      <c r="N96" s="68"/>
    </row>
    <row r="97" spans="1:14" ht="3" customHeight="1" x14ac:dyDescent="0.15">
      <c r="A97" s="78"/>
      <c r="B97" s="83"/>
      <c r="C97" s="83"/>
      <c r="D97" s="83"/>
      <c r="E97" s="82"/>
      <c r="G97" s="78"/>
      <c r="H97" s="83"/>
      <c r="I97" s="83"/>
      <c r="J97" s="83"/>
      <c r="K97" s="84"/>
      <c r="L97" s="83"/>
      <c r="M97" s="85"/>
      <c r="N97" s="76"/>
    </row>
    <row r="98" spans="1:14" ht="5.0999999999999996" customHeight="1" x14ac:dyDescent="0.15">
      <c r="A98" s="69"/>
      <c r="B98" s="79"/>
      <c r="C98" s="79"/>
      <c r="D98" s="79"/>
      <c r="E98" s="80"/>
      <c r="G98" s="69"/>
      <c r="H98" s="79"/>
      <c r="I98" s="79"/>
      <c r="J98" s="79"/>
      <c r="K98" s="77"/>
      <c r="L98" s="79"/>
      <c r="M98" s="81"/>
      <c r="N98" s="76"/>
    </row>
    <row r="99" spans="1:14" ht="9" customHeight="1" x14ac:dyDescent="0.15">
      <c r="A99" s="69" t="s">
        <v>36</v>
      </c>
      <c r="B99" s="79"/>
      <c r="C99" s="79"/>
      <c r="D99" s="79"/>
      <c r="E99" s="80"/>
      <c r="G99" s="69" t="s">
        <v>36</v>
      </c>
      <c r="H99" s="79"/>
      <c r="I99" s="79"/>
      <c r="J99" s="79"/>
      <c r="K99" s="77"/>
      <c r="L99" s="79"/>
      <c r="M99" s="81"/>
      <c r="N99" s="76"/>
    </row>
    <row r="100" spans="1:14" ht="9" customHeight="1" x14ac:dyDescent="0.15">
      <c r="A100" s="69" t="s">
        <v>78</v>
      </c>
      <c r="B100" s="79"/>
      <c r="C100" s="79"/>
      <c r="D100" s="79"/>
      <c r="E100" s="80"/>
      <c r="G100" s="69" t="s">
        <v>78</v>
      </c>
      <c r="H100" s="79"/>
      <c r="I100" s="79"/>
      <c r="J100" s="79"/>
      <c r="K100" s="77"/>
      <c r="L100" s="79"/>
      <c r="M100" s="81"/>
      <c r="N100" s="76"/>
    </row>
    <row r="101" spans="1:14" ht="9" x14ac:dyDescent="0.15">
      <c r="A101" s="69" t="s">
        <v>41</v>
      </c>
      <c r="B101" s="79">
        <v>9601.09</v>
      </c>
      <c r="C101" s="79" t="s">
        <v>99</v>
      </c>
      <c r="D101" s="79" t="s">
        <v>99</v>
      </c>
      <c r="E101" s="80">
        <v>9601.09</v>
      </c>
      <c r="G101" s="69" t="s">
        <v>41</v>
      </c>
      <c r="H101" s="79">
        <v>38849.75</v>
      </c>
      <c r="I101" s="79">
        <v>31761.37</v>
      </c>
      <c r="J101" s="79">
        <v>7088.38</v>
      </c>
      <c r="K101" s="77">
        <f t="shared" ref="K101:K102" si="34">IF(ISERROR((H101-I101)/ABS(I101)),"",(H101-I101)/ABS(I101))</f>
        <v>0.22317614133143504</v>
      </c>
      <c r="L101" s="79">
        <v>39967</v>
      </c>
      <c r="M101" s="81">
        <f t="shared" ref="M101:M102" si="35">H101/L101</f>
        <v>0.97204568769234623</v>
      </c>
      <c r="N101" s="76"/>
    </row>
    <row r="102" spans="1:14" ht="9" x14ac:dyDescent="0.15">
      <c r="A102" s="69" t="s">
        <v>84</v>
      </c>
      <c r="B102" s="79">
        <v>289695.93</v>
      </c>
      <c r="C102" s="79" t="s">
        <v>99</v>
      </c>
      <c r="D102" s="79" t="s">
        <v>99</v>
      </c>
      <c r="E102" s="80">
        <v>289695.93</v>
      </c>
      <c r="G102" s="69" t="s">
        <v>84</v>
      </c>
      <c r="H102" s="79">
        <v>9253044.6799999997</v>
      </c>
      <c r="I102" s="79">
        <v>7376483.7599999998</v>
      </c>
      <c r="J102" s="79">
        <v>1876560.92</v>
      </c>
      <c r="K102" s="77">
        <f t="shared" si="34"/>
        <v>0.25439775658097563</v>
      </c>
      <c r="L102" s="79">
        <v>7223580</v>
      </c>
      <c r="M102" s="81">
        <f t="shared" si="35"/>
        <v>1.280949983249303</v>
      </c>
      <c r="N102" s="76"/>
    </row>
    <row r="103" spans="1:14" ht="9" x14ac:dyDescent="0.15">
      <c r="A103" s="69" t="s">
        <v>4</v>
      </c>
      <c r="B103" s="79"/>
      <c r="C103" s="79"/>
      <c r="D103" s="79"/>
      <c r="E103" s="80"/>
      <c r="G103" s="69" t="s">
        <v>4</v>
      </c>
      <c r="H103" s="79"/>
      <c r="I103" s="79"/>
      <c r="J103" s="79"/>
      <c r="K103" s="77"/>
      <c r="L103" s="79"/>
      <c r="M103" s="81"/>
      <c r="N103" s="76"/>
    </row>
    <row r="104" spans="1:14" ht="9" x14ac:dyDescent="0.15">
      <c r="A104" s="69" t="s">
        <v>83</v>
      </c>
      <c r="B104" s="79">
        <v>354.91</v>
      </c>
      <c r="C104" s="79" t="s">
        <v>99</v>
      </c>
      <c r="D104" s="79" t="s">
        <v>99</v>
      </c>
      <c r="E104" s="80">
        <v>354.91</v>
      </c>
      <c r="G104" s="69" t="s">
        <v>41</v>
      </c>
      <c r="H104" s="79">
        <v>1620.56</v>
      </c>
      <c r="I104" s="79">
        <v>6829.4</v>
      </c>
      <c r="J104" s="79">
        <v>-5208.84</v>
      </c>
      <c r="K104" s="77">
        <f t="shared" ref="K104:K106" si="36">IF(ISERROR((H104-I104)/ABS(I104)),"",(H104-I104)/ABS(I104))</f>
        <v>-0.76270829062582368</v>
      </c>
      <c r="L104" s="79">
        <v>1146</v>
      </c>
      <c r="M104" s="81">
        <f t="shared" ref="M104:M105" si="37">H104/L104</f>
        <v>1.4141012216404887</v>
      </c>
      <c r="N104" s="76"/>
    </row>
    <row r="105" spans="1:14" ht="9" x14ac:dyDescent="0.15">
      <c r="A105" s="70" t="s">
        <v>108</v>
      </c>
      <c r="B105" s="79" t="s">
        <v>99</v>
      </c>
      <c r="C105" s="79">
        <v>8912088.4499999993</v>
      </c>
      <c r="D105" s="79" t="s">
        <v>99</v>
      </c>
      <c r="E105" s="80">
        <v>-8912088.4499999993</v>
      </c>
      <c r="G105" s="91" t="s">
        <v>109</v>
      </c>
      <c r="H105" s="79">
        <v>-66922725.280000001</v>
      </c>
      <c r="I105" s="79">
        <v>-63907098.409999996</v>
      </c>
      <c r="J105" s="79">
        <v>-3015626.87</v>
      </c>
      <c r="K105" s="77">
        <f t="shared" si="36"/>
        <v>-4.7187666863750588E-2</v>
      </c>
      <c r="L105" s="79">
        <v>-67158000</v>
      </c>
      <c r="M105" s="81">
        <f t="shared" si="37"/>
        <v>0.99649669853182055</v>
      </c>
      <c r="N105" s="76"/>
    </row>
    <row r="106" spans="1:14" ht="9" x14ac:dyDescent="0.15">
      <c r="A106" s="69" t="s">
        <v>110</v>
      </c>
      <c r="B106" s="79">
        <v>3476.65</v>
      </c>
      <c r="C106" s="79" t="s">
        <v>99</v>
      </c>
      <c r="D106" s="79" t="s">
        <v>99</v>
      </c>
      <c r="E106" s="80">
        <v>3476.65</v>
      </c>
      <c r="G106" s="69" t="s">
        <v>110</v>
      </c>
      <c r="H106" s="79">
        <v>200001.31</v>
      </c>
      <c r="I106" s="79">
        <v>26121.1</v>
      </c>
      <c r="J106" s="79">
        <v>173880.21</v>
      </c>
      <c r="K106" s="77">
        <f t="shared" si="36"/>
        <v>6.6566955449808773</v>
      </c>
      <c r="L106" s="79" t="s">
        <v>99</v>
      </c>
      <c r="M106" s="81"/>
      <c r="N106" s="76"/>
    </row>
    <row r="107" spans="1:14" ht="9" x14ac:dyDescent="0.15">
      <c r="A107" s="69" t="s">
        <v>52</v>
      </c>
      <c r="B107" s="79"/>
      <c r="C107" s="79"/>
      <c r="D107" s="79"/>
      <c r="E107" s="80"/>
      <c r="G107" s="69" t="s">
        <v>52</v>
      </c>
      <c r="H107" s="67"/>
      <c r="I107" s="79"/>
      <c r="J107" s="79"/>
      <c r="K107" s="77"/>
      <c r="L107" s="79"/>
      <c r="M107" s="81"/>
      <c r="N107" s="76"/>
    </row>
    <row r="108" spans="1:14" ht="9" x14ac:dyDescent="0.15">
      <c r="A108" s="69" t="s">
        <v>84</v>
      </c>
      <c r="B108" s="79">
        <v>5317043.53</v>
      </c>
      <c r="C108" s="79" t="s">
        <v>99</v>
      </c>
      <c r="D108" s="79" t="s">
        <v>99</v>
      </c>
      <c r="E108" s="80">
        <v>5317043.53</v>
      </c>
      <c r="G108" s="69" t="s">
        <v>84</v>
      </c>
      <c r="H108" s="79">
        <v>5043792.72</v>
      </c>
      <c r="I108" s="79">
        <v>3423026.16</v>
      </c>
      <c r="J108" s="79">
        <v>1620766.56</v>
      </c>
      <c r="K108" s="77">
        <f t="shared" ref="K108:K111" si="38">IF(ISERROR((H108-I108)/ABS(I108)),"",(H108-I108)/ABS(I108))</f>
        <v>0.4734893875307104</v>
      </c>
      <c r="L108" s="79">
        <v>4782960</v>
      </c>
      <c r="M108" s="81">
        <f t="shared" ref="M108:M111" si="39">H108/L108</f>
        <v>1.0545337447940186</v>
      </c>
      <c r="N108" s="76"/>
    </row>
    <row r="109" spans="1:14" ht="9" x14ac:dyDescent="0.15">
      <c r="A109" s="69" t="s">
        <v>5</v>
      </c>
      <c r="B109" s="79"/>
      <c r="C109" s="79"/>
      <c r="D109" s="79"/>
      <c r="E109" s="80"/>
      <c r="G109" s="69" t="s">
        <v>5</v>
      </c>
      <c r="H109" s="79"/>
      <c r="I109" s="79"/>
      <c r="J109" s="79"/>
      <c r="K109" s="77"/>
      <c r="L109" s="79"/>
      <c r="M109" s="81"/>
      <c r="N109" s="76"/>
    </row>
    <row r="110" spans="1:14" ht="9" x14ac:dyDescent="0.15">
      <c r="A110" s="69" t="s">
        <v>83</v>
      </c>
      <c r="B110" s="79">
        <v>9739.7199999999993</v>
      </c>
      <c r="C110" s="79" t="s">
        <v>99</v>
      </c>
      <c r="D110" s="79" t="s">
        <v>99</v>
      </c>
      <c r="E110" s="80">
        <v>9739.7199999999993</v>
      </c>
      <c r="G110" s="69" t="s">
        <v>83</v>
      </c>
      <c r="H110" s="79">
        <v>49121.24</v>
      </c>
      <c r="I110" s="79">
        <v>37793.78</v>
      </c>
      <c r="J110" s="79">
        <v>11327.46</v>
      </c>
      <c r="K110" s="77">
        <f t="shared" si="38"/>
        <v>0.29971757257411141</v>
      </c>
      <c r="L110" s="79">
        <v>49140</v>
      </c>
      <c r="M110" s="81">
        <f t="shared" si="39"/>
        <v>0.99961823361823354</v>
      </c>
      <c r="N110" s="76"/>
    </row>
    <row r="111" spans="1:14" ht="9" x14ac:dyDescent="0.15">
      <c r="A111" s="69" t="s">
        <v>84</v>
      </c>
      <c r="B111" s="79">
        <v>149625.16</v>
      </c>
      <c r="C111" s="79" t="s">
        <v>99</v>
      </c>
      <c r="D111" s="79" t="s">
        <v>99</v>
      </c>
      <c r="E111" s="80">
        <v>149625.16</v>
      </c>
      <c r="G111" s="69" t="s">
        <v>84</v>
      </c>
      <c r="H111" s="79">
        <v>2613974.39</v>
      </c>
      <c r="I111" s="79">
        <v>3364096.65</v>
      </c>
      <c r="J111" s="79">
        <v>-750122.26</v>
      </c>
      <c r="K111" s="77">
        <f t="shared" si="38"/>
        <v>-0.2229788076986432</v>
      </c>
      <c r="L111" s="79">
        <v>3456180</v>
      </c>
      <c r="M111" s="81">
        <f t="shared" si="39"/>
        <v>0.7563189388284175</v>
      </c>
      <c r="N111" s="76"/>
    </row>
    <row r="112" spans="1:14" ht="5.0999999999999996" customHeight="1" x14ac:dyDescent="0.15">
      <c r="A112" s="78"/>
      <c r="B112" s="83"/>
      <c r="C112" s="83"/>
      <c r="D112" s="83"/>
      <c r="E112" s="82"/>
      <c r="G112" s="78"/>
      <c r="H112" s="83"/>
      <c r="I112" s="83"/>
      <c r="J112" s="83"/>
      <c r="K112" s="84"/>
      <c r="L112" s="83"/>
      <c r="M112" s="85"/>
      <c r="N112" s="76"/>
    </row>
    <row r="113" spans="1:14" ht="3" customHeight="1" x14ac:dyDescent="0.15">
      <c r="A113" s="69"/>
      <c r="B113" s="79"/>
      <c r="C113" s="79"/>
      <c r="D113" s="79"/>
      <c r="E113" s="80"/>
      <c r="G113" s="69"/>
      <c r="H113" s="79"/>
      <c r="I113" s="79"/>
      <c r="J113" s="79"/>
      <c r="K113" s="77"/>
      <c r="L113" s="79"/>
      <c r="M113" s="81"/>
      <c r="N113" s="76"/>
    </row>
    <row r="114" spans="1:14" s="11" customFormat="1" ht="9" x14ac:dyDescent="0.15">
      <c r="A114" s="71" t="s">
        <v>44</v>
      </c>
      <c r="B114" s="67">
        <v>5779536.9900000002</v>
      </c>
      <c r="C114" s="67">
        <v>8912088.4499999993</v>
      </c>
      <c r="D114" s="67" t="s">
        <v>99</v>
      </c>
      <c r="E114" s="87">
        <v>-3132551.46</v>
      </c>
      <c r="G114" s="71" t="s">
        <v>44</v>
      </c>
      <c r="H114" s="67">
        <v>-49722320.630000003</v>
      </c>
      <c r="I114" s="67">
        <v>-49640986.189999998</v>
      </c>
      <c r="J114" s="67">
        <v>-81334.44</v>
      </c>
      <c r="K114" s="88">
        <f t="shared" ref="K114" si="40">IF(ISERROR((H114-I114)/ABS(I114)),"",(H114-I114)/ABS(I114))</f>
        <v>-1.6384533475765153E-3</v>
      </c>
      <c r="L114" s="67">
        <v>-51605027</v>
      </c>
      <c r="M114" s="89">
        <f t="shared" ref="M114" si="41">H114/L114</f>
        <v>0.96351699670654178</v>
      </c>
      <c r="N114" s="68"/>
    </row>
    <row r="115" spans="1:14" ht="3" customHeight="1" x14ac:dyDescent="0.15">
      <c r="A115" s="78"/>
      <c r="B115" s="83"/>
      <c r="C115" s="83"/>
      <c r="D115" s="83"/>
      <c r="E115" s="82"/>
      <c r="G115" s="78"/>
      <c r="H115" s="83"/>
      <c r="I115" s="83"/>
      <c r="J115" s="83"/>
      <c r="K115" s="84"/>
      <c r="L115" s="83"/>
      <c r="M115" s="85"/>
      <c r="N115" s="76"/>
    </row>
    <row r="116" spans="1:14" ht="8.1" customHeight="1" x14ac:dyDescent="0.15">
      <c r="A116" s="78"/>
      <c r="B116" s="83"/>
      <c r="C116" s="83"/>
      <c r="D116" s="83"/>
      <c r="E116" s="82"/>
      <c r="G116" s="78"/>
      <c r="H116" s="83"/>
      <c r="I116" s="83"/>
      <c r="J116" s="83"/>
      <c r="K116" s="84"/>
      <c r="L116" s="83"/>
      <c r="M116" s="85"/>
      <c r="N116" s="76"/>
    </row>
    <row r="117" spans="1:14" ht="3" customHeight="1" x14ac:dyDescent="0.15">
      <c r="A117" s="69"/>
      <c r="B117" s="79"/>
      <c r="C117" s="79"/>
      <c r="D117" s="79"/>
      <c r="E117" s="80"/>
      <c r="G117" s="69"/>
      <c r="H117" s="79"/>
      <c r="I117" s="79"/>
      <c r="J117" s="79"/>
      <c r="K117" s="77"/>
      <c r="L117" s="79"/>
      <c r="M117" s="81"/>
      <c r="N117" s="76"/>
    </row>
    <row r="118" spans="1:14" s="11" customFormat="1" ht="9" x14ac:dyDescent="0.15">
      <c r="A118" s="71" t="s">
        <v>79</v>
      </c>
      <c r="B118" s="67">
        <v>86659468.420000002</v>
      </c>
      <c r="C118" s="67">
        <v>8912088.4499999993</v>
      </c>
      <c r="D118" s="67" t="s">
        <v>99</v>
      </c>
      <c r="E118" s="87">
        <v>77747379.969999999</v>
      </c>
      <c r="G118" s="71" t="s">
        <v>79</v>
      </c>
      <c r="H118" s="67">
        <v>261318909.91</v>
      </c>
      <c r="I118" s="67">
        <v>242337761.33000001</v>
      </c>
      <c r="J118" s="67">
        <v>18981148.579999998</v>
      </c>
      <c r="K118" s="88">
        <f t="shared" ref="K118" si="42">IF(ISERROR((H118-I118)/ABS(I118)),"",(H118-I118)/ABS(I118))</f>
        <v>7.8325179187211658E-2</v>
      </c>
      <c r="L118" s="67">
        <v>241924573</v>
      </c>
      <c r="M118" s="89">
        <f t="shared" ref="M118" si="43">H118/L118</f>
        <v>1.0801668746150892</v>
      </c>
      <c r="N118" s="68"/>
    </row>
    <row r="119" spans="1:14" ht="3" customHeight="1" x14ac:dyDescent="0.15">
      <c r="A119" s="78"/>
      <c r="B119" s="83"/>
      <c r="C119" s="83"/>
      <c r="D119" s="83"/>
      <c r="E119" s="82"/>
      <c r="G119" s="78"/>
      <c r="H119" s="83"/>
      <c r="I119" s="83"/>
      <c r="J119" s="83"/>
      <c r="K119" s="84"/>
      <c r="L119" s="83"/>
      <c r="M119" s="85"/>
      <c r="N119" s="76"/>
    </row>
    <row r="120" spans="1:14" ht="8.1" customHeight="1" x14ac:dyDescent="0.15">
      <c r="A120" s="75"/>
      <c r="B120" s="83"/>
      <c r="C120" s="83"/>
      <c r="D120" s="83"/>
      <c r="E120" s="82"/>
      <c r="G120" s="74"/>
      <c r="H120" s="83"/>
      <c r="I120" s="83"/>
      <c r="J120" s="83"/>
      <c r="K120" s="84"/>
      <c r="L120" s="83"/>
      <c r="M120" s="85"/>
      <c r="N120" s="76"/>
    </row>
    <row r="121" spans="1:14" ht="3" customHeight="1" x14ac:dyDescent="0.15">
      <c r="A121" s="69"/>
      <c r="B121" s="79"/>
      <c r="C121" s="79"/>
      <c r="D121" s="79"/>
      <c r="E121" s="80"/>
      <c r="G121" s="69"/>
      <c r="H121" s="79"/>
      <c r="I121" s="79"/>
      <c r="J121" s="79"/>
      <c r="K121" s="92"/>
      <c r="L121" s="79"/>
      <c r="M121" s="81"/>
      <c r="N121" s="76"/>
    </row>
    <row r="122" spans="1:14" s="11" customFormat="1" ht="9" x14ac:dyDescent="0.15">
      <c r="A122" s="71" t="s">
        <v>8</v>
      </c>
      <c r="B122" s="67">
        <v>418500493.87</v>
      </c>
      <c r="C122" s="67">
        <v>79759448.269999996</v>
      </c>
      <c r="D122" s="67">
        <v>4408260.1100000003</v>
      </c>
      <c r="E122" s="87">
        <v>343149305.70999998</v>
      </c>
      <c r="G122" s="71" t="s">
        <v>8</v>
      </c>
      <c r="H122" s="67">
        <v>2450341898.1100001</v>
      </c>
      <c r="I122" s="67">
        <v>2404083497.6199999</v>
      </c>
      <c r="J122" s="67">
        <v>46258400.490000002</v>
      </c>
      <c r="K122" s="88">
        <f t="shared" ref="K122" si="44">IF(ISERROR((H122-I122)/ABS(I122)),"",(H122-I122)/ABS(I122))</f>
        <v>1.9241594784788152E-2</v>
      </c>
      <c r="L122" s="67">
        <v>2422699173</v>
      </c>
      <c r="M122" s="89">
        <f t="shared" ref="M122" si="45">H122/L122</f>
        <v>1.0114098875411637</v>
      </c>
      <c r="N122" s="68"/>
    </row>
    <row r="123" spans="1:14" ht="3" customHeight="1" x14ac:dyDescent="0.15">
      <c r="A123" s="74"/>
      <c r="B123" s="83"/>
      <c r="C123" s="83"/>
      <c r="D123" s="83"/>
      <c r="E123" s="82"/>
      <c r="G123" s="74"/>
      <c r="H123" s="83"/>
      <c r="I123" s="83"/>
      <c r="J123" s="83"/>
      <c r="K123" s="93"/>
      <c r="L123" s="83"/>
      <c r="M123" s="94"/>
      <c r="N123" s="76"/>
    </row>
    <row r="124" spans="1:14" ht="6" customHeight="1" x14ac:dyDescent="0.15">
      <c r="A124" s="76"/>
      <c r="B124" s="95"/>
      <c r="C124" s="95"/>
      <c r="D124" s="95"/>
      <c r="E124" s="95"/>
      <c r="G124" s="76"/>
      <c r="H124" s="95"/>
      <c r="I124" s="95"/>
      <c r="J124" s="95"/>
      <c r="K124" s="76"/>
      <c r="L124" s="95"/>
      <c r="M124" s="76"/>
      <c r="N124" s="76"/>
    </row>
    <row r="125" spans="1:14" ht="9" customHeight="1" x14ac:dyDescent="0.15">
      <c r="A125" s="64" t="s">
        <v>80</v>
      </c>
      <c r="B125" s="65">
        <v>-4055203.65</v>
      </c>
      <c r="C125" s="38"/>
      <c r="D125" s="95"/>
      <c r="E125" s="96"/>
      <c r="G125" s="64" t="s">
        <v>80</v>
      </c>
      <c r="H125" s="65" t="s">
        <v>99</v>
      </c>
      <c r="I125" s="38"/>
      <c r="J125" s="95"/>
      <c r="K125" s="76"/>
      <c r="L125" s="95"/>
      <c r="M125" s="76"/>
      <c r="N125" s="76"/>
    </row>
    <row r="126" spans="1:14" ht="9.75" customHeight="1" x14ac:dyDescent="0.15">
      <c r="A126" s="99" t="s">
        <v>161</v>
      </c>
      <c r="B126" s="99"/>
      <c r="C126" s="99"/>
      <c r="D126" s="99"/>
      <c r="E126" s="99"/>
      <c r="F126" s="6"/>
      <c r="G126" s="99" t="str">
        <f>+A126</f>
        <v>Vitoria-Gasteizen, 2020ko URTARRILAREN 17an / Vitoria-Gasteiz, 17 de ENERO DE 2020</v>
      </c>
      <c r="H126" s="99"/>
      <c r="I126" s="99"/>
      <c r="J126" s="99"/>
      <c r="K126" s="99"/>
      <c r="L126" s="99"/>
      <c r="M126" s="99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252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22529" r:id="rId4"/>
      </mc:Fallback>
    </mc:AlternateContent>
    <mc:AlternateContent xmlns:mc="http://schemas.openxmlformats.org/markup-compatibility/2006">
      <mc:Choice Requires="x14">
        <oleObject progId="Word.Picture.8" shapeId="2253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22530" r:id="rId6"/>
      </mc:Fallback>
    </mc:AlternateContent>
    <mc:AlternateContent xmlns:mc="http://schemas.openxmlformats.org/markup-compatibility/2006">
      <mc:Choice Requires="x14">
        <oleObject progId="Word.Picture.8" shapeId="22531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2531" r:id="rId7"/>
      </mc:Fallback>
    </mc:AlternateContent>
    <mc:AlternateContent xmlns:mc="http://schemas.openxmlformats.org/markup-compatibility/2006">
      <mc:Choice Requires="x14">
        <oleObject progId="Word.Picture.8" shapeId="22532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2532" r:id="rId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101</v>
      </c>
      <c r="B9" s="71" t="s">
        <v>24</v>
      </c>
      <c r="C9" s="71" t="s">
        <v>15</v>
      </c>
      <c r="D9" s="71" t="s">
        <v>26</v>
      </c>
      <c r="E9" s="72" t="s">
        <v>16</v>
      </c>
      <c r="G9" s="62" t="s">
        <v>102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2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2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2"/>
      <c r="N10" s="68"/>
    </row>
    <row r="11" spans="1:14" s="11" customFormat="1" ht="10.5" x14ac:dyDescent="0.15">
      <c r="A11" s="63" t="s">
        <v>103</v>
      </c>
      <c r="B11" s="71" t="s">
        <v>23</v>
      </c>
      <c r="C11" s="71" t="s">
        <v>12</v>
      </c>
      <c r="D11" s="71" t="s">
        <v>13</v>
      </c>
      <c r="E11" s="72" t="s">
        <v>17</v>
      </c>
      <c r="G11" s="62" t="s">
        <v>104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2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3"/>
      <c r="H12" s="74"/>
      <c r="I12" s="74"/>
      <c r="J12" s="74"/>
      <c r="K12" s="74"/>
      <c r="L12" s="74"/>
      <c r="M12" s="75"/>
      <c r="N12" s="76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7"/>
      <c r="L13" s="69"/>
      <c r="M13" s="78"/>
      <c r="N13" s="76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7"/>
      <c r="L14" s="69"/>
      <c r="M14" s="78"/>
      <c r="N14" s="76"/>
    </row>
    <row r="15" spans="1:14" ht="9" x14ac:dyDescent="0.15">
      <c r="A15" s="69" t="s">
        <v>81</v>
      </c>
      <c r="B15" s="79">
        <v>123515595.62</v>
      </c>
      <c r="C15" s="79">
        <v>34684.76</v>
      </c>
      <c r="D15" s="79">
        <v>2184873.33</v>
      </c>
      <c r="E15" s="80">
        <v>125665784.19</v>
      </c>
      <c r="G15" s="69" t="s">
        <v>81</v>
      </c>
      <c r="H15" s="79">
        <v>130151704.47</v>
      </c>
      <c r="I15" s="79">
        <v>121843637.58</v>
      </c>
      <c r="J15" s="79">
        <v>8308066.8899999997</v>
      </c>
      <c r="K15" s="77">
        <f t="shared" ref="K15:K21" si="0">IF(ISERROR((H15-I15)/ABS(I15)),"",(H15-I15)/ABS(I15))</f>
        <v>6.8186300532476277E-2</v>
      </c>
      <c r="L15" s="79">
        <v>830000000</v>
      </c>
      <c r="M15" s="81">
        <f t="shared" ref="M15:M21" si="1">H15/L15</f>
        <v>0.15680928249397591</v>
      </c>
      <c r="N15" s="76"/>
    </row>
    <row r="16" spans="1:14" ht="9" x14ac:dyDescent="0.15">
      <c r="A16" s="69" t="s">
        <v>45</v>
      </c>
      <c r="B16" s="79">
        <v>5073200.71</v>
      </c>
      <c r="C16" s="79">
        <v>667.91</v>
      </c>
      <c r="D16" s="79">
        <v>27439.23</v>
      </c>
      <c r="E16" s="80">
        <v>5099972.03</v>
      </c>
      <c r="G16" s="69" t="s">
        <v>45</v>
      </c>
      <c r="H16" s="79">
        <v>5158926.17</v>
      </c>
      <c r="I16" s="79">
        <v>16999157.940000001</v>
      </c>
      <c r="J16" s="79">
        <v>-11840231.77</v>
      </c>
      <c r="K16" s="77">
        <f t="shared" si="0"/>
        <v>-0.69651872238561019</v>
      </c>
      <c r="L16" s="79">
        <v>17700000</v>
      </c>
      <c r="M16" s="81">
        <f t="shared" si="1"/>
        <v>0.29146475536723165</v>
      </c>
      <c r="N16" s="76"/>
    </row>
    <row r="17" spans="1:14" ht="9" x14ac:dyDescent="0.15">
      <c r="A17" s="69" t="s">
        <v>46</v>
      </c>
      <c r="B17" s="79">
        <v>2048815.68</v>
      </c>
      <c r="C17" s="79">
        <v>300.5</v>
      </c>
      <c r="D17" s="79">
        <v>30331.42</v>
      </c>
      <c r="E17" s="80">
        <v>2078846.6</v>
      </c>
      <c r="G17" s="69" t="s">
        <v>46</v>
      </c>
      <c r="H17" s="79">
        <v>2094983.67</v>
      </c>
      <c r="I17" s="79">
        <v>2219129.36</v>
      </c>
      <c r="J17" s="79">
        <v>-124145.69</v>
      </c>
      <c r="K17" s="77">
        <f t="shared" si="0"/>
        <v>-5.5943421883256031E-2</v>
      </c>
      <c r="L17" s="79">
        <v>9700000</v>
      </c>
      <c r="M17" s="81">
        <f t="shared" si="1"/>
        <v>0.21597769793814431</v>
      </c>
      <c r="N17" s="76"/>
    </row>
    <row r="18" spans="1:14" ht="9" x14ac:dyDescent="0.15">
      <c r="A18" s="69" t="s">
        <v>60</v>
      </c>
      <c r="B18" s="79">
        <v>206158.25</v>
      </c>
      <c r="C18" s="79" t="s">
        <v>99</v>
      </c>
      <c r="D18" s="79" t="s">
        <v>99</v>
      </c>
      <c r="E18" s="80">
        <v>206158.25</v>
      </c>
      <c r="G18" s="69" t="s">
        <v>60</v>
      </c>
      <c r="H18" s="79">
        <v>231960.11</v>
      </c>
      <c r="I18" s="79">
        <v>718253.28</v>
      </c>
      <c r="J18" s="79">
        <v>-486293.17</v>
      </c>
      <c r="K18" s="77">
        <f t="shared" si="0"/>
        <v>-0.67704970313536195</v>
      </c>
      <c r="L18" s="79">
        <v>3600000</v>
      </c>
      <c r="M18" s="81">
        <f t="shared" si="1"/>
        <v>6.4433363888888887E-2</v>
      </c>
      <c r="N18" s="76"/>
    </row>
    <row r="19" spans="1:14" ht="9" x14ac:dyDescent="0.15">
      <c r="A19" s="69" t="s">
        <v>61</v>
      </c>
      <c r="B19" s="79">
        <v>1242158.2</v>
      </c>
      <c r="C19" s="79" t="s">
        <v>99</v>
      </c>
      <c r="D19" s="79" t="s">
        <v>99</v>
      </c>
      <c r="E19" s="80">
        <v>1242158.2</v>
      </c>
      <c r="G19" s="69" t="s">
        <v>61</v>
      </c>
      <c r="H19" s="79">
        <v>1242158.2</v>
      </c>
      <c r="I19" s="79">
        <v>1847258.3</v>
      </c>
      <c r="J19" s="79">
        <v>-605100.1</v>
      </c>
      <c r="K19" s="77">
        <f t="shared" si="0"/>
        <v>-0.32756658881976608</v>
      </c>
      <c r="L19" s="79">
        <v>2900000</v>
      </c>
      <c r="M19" s="81">
        <f t="shared" si="1"/>
        <v>0.42833041379310344</v>
      </c>
      <c r="N19" s="76"/>
    </row>
    <row r="20" spans="1:14" ht="9" x14ac:dyDescent="0.15">
      <c r="A20" s="69" t="s">
        <v>47</v>
      </c>
      <c r="B20" s="79">
        <v>7248022.9400000004</v>
      </c>
      <c r="C20" s="79" t="s">
        <v>99</v>
      </c>
      <c r="D20" s="79">
        <v>125481.07</v>
      </c>
      <c r="E20" s="80">
        <v>7373504.0099999998</v>
      </c>
      <c r="G20" s="69" t="s">
        <v>47</v>
      </c>
      <c r="H20" s="79">
        <v>7418122.2599999998</v>
      </c>
      <c r="I20" s="79">
        <v>6627014.9000000004</v>
      </c>
      <c r="J20" s="79">
        <v>791107.36</v>
      </c>
      <c r="K20" s="77">
        <f t="shared" si="0"/>
        <v>0.11937612513893689</v>
      </c>
      <c r="L20" s="79">
        <v>29800000</v>
      </c>
      <c r="M20" s="81">
        <f t="shared" si="1"/>
        <v>0.24893027718120805</v>
      </c>
      <c r="N20" s="76"/>
    </row>
    <row r="21" spans="1:14" ht="9" x14ac:dyDescent="0.15">
      <c r="A21" s="69" t="s">
        <v>62</v>
      </c>
      <c r="B21" s="79">
        <v>98166.79</v>
      </c>
      <c r="C21" s="79">
        <v>7773015.3499999996</v>
      </c>
      <c r="D21" s="79">
        <v>731757.82</v>
      </c>
      <c r="E21" s="80">
        <v>-6943090.7400000002</v>
      </c>
      <c r="G21" s="69" t="s">
        <v>62</v>
      </c>
      <c r="H21" s="79">
        <v>-6267279.4500000002</v>
      </c>
      <c r="I21" s="79">
        <v>903360.44</v>
      </c>
      <c r="J21" s="79">
        <v>-7170639.8899999997</v>
      </c>
      <c r="K21" s="77">
        <f t="shared" si="0"/>
        <v>-7.9377395472398602</v>
      </c>
      <c r="L21" s="79">
        <v>-28000000</v>
      </c>
      <c r="M21" s="81">
        <f t="shared" si="1"/>
        <v>0.22383140892857142</v>
      </c>
      <c r="N21" s="76"/>
    </row>
    <row r="22" spans="1:14" ht="5.0999999999999996" customHeight="1" x14ac:dyDescent="0.15">
      <c r="A22" s="78"/>
      <c r="B22" s="82"/>
      <c r="C22" s="83"/>
      <c r="D22" s="83"/>
      <c r="E22" s="82"/>
      <c r="G22" s="78"/>
      <c r="H22" s="83"/>
      <c r="I22" s="83"/>
      <c r="J22" s="83"/>
      <c r="K22" s="84"/>
      <c r="L22" s="83"/>
      <c r="M22" s="85"/>
      <c r="N22" s="76"/>
    </row>
    <row r="23" spans="1:14" ht="3" customHeight="1" x14ac:dyDescent="0.15">
      <c r="A23" s="69"/>
      <c r="B23" s="79"/>
      <c r="C23" s="79"/>
      <c r="D23" s="79"/>
      <c r="E23" s="80"/>
      <c r="G23" s="69"/>
      <c r="H23" s="79"/>
      <c r="I23" s="79"/>
      <c r="J23" s="79"/>
      <c r="K23" s="77"/>
      <c r="L23" s="79"/>
      <c r="M23" s="81"/>
      <c r="N23" s="76"/>
    </row>
    <row r="24" spans="1:14" s="11" customFormat="1" ht="9" x14ac:dyDescent="0.15">
      <c r="A24" s="86" t="s">
        <v>2</v>
      </c>
      <c r="B24" s="67">
        <v>139432118.19</v>
      </c>
      <c r="C24" s="67">
        <v>7808668.5199999996</v>
      </c>
      <c r="D24" s="67">
        <v>3099882.87</v>
      </c>
      <c r="E24" s="87">
        <v>134723332.53999999</v>
      </c>
      <c r="G24" s="86" t="s">
        <v>2</v>
      </c>
      <c r="H24" s="67">
        <v>140030575.43000001</v>
      </c>
      <c r="I24" s="67">
        <v>151157811.80000001</v>
      </c>
      <c r="J24" s="67">
        <v>-11127236.369999999</v>
      </c>
      <c r="K24" s="88">
        <f t="shared" ref="K24" si="2">IF(ISERROR((H24-I24)/ABS(I24)),"",(H24-I24)/ABS(I24))</f>
        <v>-7.3613372921292872E-2</v>
      </c>
      <c r="L24" s="67">
        <v>865700000</v>
      </c>
      <c r="M24" s="89">
        <f t="shared" ref="M24" si="3">H24/L24</f>
        <v>0.16175415898117132</v>
      </c>
      <c r="N24" s="68"/>
    </row>
    <row r="25" spans="1:14" ht="3" customHeight="1" x14ac:dyDescent="0.15">
      <c r="A25" s="78"/>
      <c r="B25" s="83"/>
      <c r="C25" s="83"/>
      <c r="D25" s="83"/>
      <c r="E25" s="82"/>
      <c r="G25" s="78"/>
      <c r="H25" s="83"/>
      <c r="I25" s="83"/>
      <c r="J25" s="83"/>
      <c r="K25" s="84"/>
      <c r="L25" s="83"/>
      <c r="M25" s="85"/>
      <c r="N25" s="76"/>
    </row>
    <row r="26" spans="1:14" ht="5.0999999999999996" customHeight="1" x14ac:dyDescent="0.15">
      <c r="A26" s="69"/>
      <c r="B26" s="79"/>
      <c r="C26" s="79"/>
      <c r="D26" s="79"/>
      <c r="E26" s="80"/>
      <c r="G26" s="69"/>
      <c r="H26" s="79"/>
      <c r="I26" s="79"/>
      <c r="J26" s="79"/>
      <c r="K26" s="77"/>
      <c r="L26" s="79"/>
      <c r="M26" s="81"/>
      <c r="N26" s="76"/>
    </row>
    <row r="27" spans="1:14" ht="9" customHeight="1" x14ac:dyDescent="0.15">
      <c r="A27" s="69" t="s">
        <v>3</v>
      </c>
      <c r="B27" s="79"/>
      <c r="C27" s="79"/>
      <c r="D27" s="79"/>
      <c r="E27" s="80"/>
      <c r="G27" s="69" t="s">
        <v>3</v>
      </c>
      <c r="H27" s="79"/>
      <c r="I27" s="79"/>
      <c r="J27" s="79"/>
      <c r="K27" s="77"/>
      <c r="L27" s="79"/>
      <c r="M27" s="81"/>
      <c r="N27" s="76"/>
    </row>
    <row r="28" spans="1:14" ht="9" x14ac:dyDescent="0.15">
      <c r="A28" s="69" t="s">
        <v>45</v>
      </c>
      <c r="B28" s="79">
        <v>5073200.71</v>
      </c>
      <c r="C28" s="79">
        <v>667.9</v>
      </c>
      <c r="D28" s="79">
        <v>27439.22</v>
      </c>
      <c r="E28" s="80">
        <v>5099972.03</v>
      </c>
      <c r="G28" s="69" t="s">
        <v>45</v>
      </c>
      <c r="H28" s="79">
        <v>5158926.16</v>
      </c>
      <c r="I28" s="79">
        <v>16999157.879999999</v>
      </c>
      <c r="J28" s="79">
        <v>-11840231.720000001</v>
      </c>
      <c r="K28" s="77">
        <f t="shared" ref="K28:K31" si="4">IF(ISERROR((H28-I28)/ABS(I28)),"",(H28-I28)/ABS(I28))</f>
        <v>-0.69651872190271102</v>
      </c>
      <c r="L28" s="79">
        <v>17700000</v>
      </c>
      <c r="M28" s="81">
        <f t="shared" ref="M28:M31" si="5">H28/L28</f>
        <v>0.29146475480225992</v>
      </c>
      <c r="N28" s="76"/>
    </row>
    <row r="29" spans="1:14" ht="9" x14ac:dyDescent="0.15">
      <c r="A29" s="69" t="s">
        <v>46</v>
      </c>
      <c r="B29" s="79">
        <v>2048815.68</v>
      </c>
      <c r="C29" s="79">
        <v>300.49</v>
      </c>
      <c r="D29" s="79">
        <v>30331.4</v>
      </c>
      <c r="E29" s="80">
        <v>2078846.59</v>
      </c>
      <c r="G29" s="69" t="s">
        <v>46</v>
      </c>
      <c r="H29" s="79">
        <v>2094983.64</v>
      </c>
      <c r="I29" s="79">
        <v>2219129.29</v>
      </c>
      <c r="J29" s="79">
        <v>-124145.65</v>
      </c>
      <c r="K29" s="77">
        <f t="shared" si="4"/>
        <v>-5.5943405622842342E-2</v>
      </c>
      <c r="L29" s="79">
        <v>9700000</v>
      </c>
      <c r="M29" s="81">
        <f t="shared" si="5"/>
        <v>0.21597769484536081</v>
      </c>
      <c r="N29" s="76"/>
    </row>
    <row r="30" spans="1:14" ht="9" x14ac:dyDescent="0.15">
      <c r="A30" s="69" t="s">
        <v>63</v>
      </c>
      <c r="B30" s="79">
        <v>206158.25</v>
      </c>
      <c r="C30" s="79" t="s">
        <v>99</v>
      </c>
      <c r="D30" s="79" t="s">
        <v>99</v>
      </c>
      <c r="E30" s="80">
        <v>206158.25</v>
      </c>
      <c r="G30" s="69" t="s">
        <v>63</v>
      </c>
      <c r="H30" s="79">
        <v>231960.1</v>
      </c>
      <c r="I30" s="79">
        <v>718253.28</v>
      </c>
      <c r="J30" s="79">
        <v>-486293.18</v>
      </c>
      <c r="K30" s="77">
        <f t="shared" si="4"/>
        <v>-0.6770497170580273</v>
      </c>
      <c r="L30" s="79">
        <v>3600000</v>
      </c>
      <c r="M30" s="81">
        <f t="shared" si="5"/>
        <v>6.4433361111111115E-2</v>
      </c>
      <c r="N30" s="76"/>
    </row>
    <row r="31" spans="1:14" ht="9" x14ac:dyDescent="0.15">
      <c r="A31" s="69" t="s">
        <v>1</v>
      </c>
      <c r="B31" s="79">
        <v>1115771.1499999999</v>
      </c>
      <c r="C31" s="79">
        <v>700507.17</v>
      </c>
      <c r="D31" s="79">
        <v>447216.15</v>
      </c>
      <c r="E31" s="80">
        <v>862480.13</v>
      </c>
      <c r="G31" s="69" t="s">
        <v>1</v>
      </c>
      <c r="H31" s="79">
        <v>1042073.83</v>
      </c>
      <c r="I31" s="79">
        <v>-31982274.960000001</v>
      </c>
      <c r="J31" s="79">
        <v>33024348.789999999</v>
      </c>
      <c r="K31" s="77">
        <f t="shared" si="4"/>
        <v>1.0325828550752976</v>
      </c>
      <c r="L31" s="79">
        <v>166300000</v>
      </c>
      <c r="M31" s="81">
        <f t="shared" si="5"/>
        <v>6.2662286831028256E-3</v>
      </c>
      <c r="N31" s="76"/>
    </row>
    <row r="32" spans="1:14" ht="5.0999999999999996" customHeight="1" x14ac:dyDescent="0.15">
      <c r="A32" s="78"/>
      <c r="B32" s="83"/>
      <c r="C32" s="83"/>
      <c r="D32" s="83"/>
      <c r="E32" s="82"/>
      <c r="G32" s="78"/>
      <c r="H32" s="83"/>
      <c r="I32" s="83"/>
      <c r="J32" s="83"/>
      <c r="K32" s="84"/>
      <c r="L32" s="83"/>
      <c r="M32" s="85"/>
      <c r="N32" s="76"/>
    </row>
    <row r="33" spans="1:14" ht="3" customHeight="1" x14ac:dyDescent="0.15">
      <c r="A33" s="69"/>
      <c r="B33" s="79"/>
      <c r="C33" s="79"/>
      <c r="D33" s="79"/>
      <c r="E33" s="80"/>
      <c r="G33" s="69"/>
      <c r="H33" s="79"/>
      <c r="I33" s="79"/>
      <c r="J33" s="79"/>
      <c r="K33" s="77"/>
      <c r="L33" s="79"/>
      <c r="M33" s="81"/>
      <c r="N33" s="76"/>
    </row>
    <row r="34" spans="1:14" s="11" customFormat="1" ht="9" x14ac:dyDescent="0.15">
      <c r="A34" s="71" t="s">
        <v>10</v>
      </c>
      <c r="B34" s="67">
        <v>8443945.7899999991</v>
      </c>
      <c r="C34" s="67">
        <v>701475.56</v>
      </c>
      <c r="D34" s="67">
        <v>504986.77</v>
      </c>
      <c r="E34" s="87">
        <v>8247457</v>
      </c>
      <c r="G34" s="71" t="s">
        <v>10</v>
      </c>
      <c r="H34" s="67">
        <v>8527943.7300000004</v>
      </c>
      <c r="I34" s="67">
        <v>-12045734.51</v>
      </c>
      <c r="J34" s="67">
        <v>20573678.239999998</v>
      </c>
      <c r="K34" s="88">
        <f t="shared" ref="K34" si="6">IF(ISERROR((H34-I34)/ABS(I34)),"",(H34-I34)/ABS(I34))</f>
        <v>1.707963779454077</v>
      </c>
      <c r="L34" s="67">
        <v>197300000</v>
      </c>
      <c r="M34" s="89">
        <f t="shared" ref="M34" si="7">H34/L34</f>
        <v>4.3223232285859101E-2</v>
      </c>
      <c r="N34" s="68"/>
    </row>
    <row r="35" spans="1:14" ht="3" customHeight="1" x14ac:dyDescent="0.15">
      <c r="A35" s="78"/>
      <c r="B35" s="83"/>
      <c r="C35" s="83"/>
      <c r="D35" s="83"/>
      <c r="E35" s="82"/>
      <c r="G35" s="78"/>
      <c r="H35" s="83"/>
      <c r="I35" s="83"/>
      <c r="J35" s="83"/>
      <c r="K35" s="84"/>
      <c r="L35" s="83"/>
      <c r="M35" s="85"/>
      <c r="N35" s="76"/>
    </row>
    <row r="36" spans="1:14" ht="5.0999999999999996" customHeight="1" x14ac:dyDescent="0.15">
      <c r="A36" s="78"/>
      <c r="B36" s="79"/>
      <c r="C36" s="79"/>
      <c r="D36" s="79"/>
      <c r="E36" s="80"/>
      <c r="G36" s="69"/>
      <c r="H36" s="79"/>
      <c r="I36" s="79"/>
      <c r="J36" s="79"/>
      <c r="K36" s="77"/>
      <c r="L36" s="79"/>
      <c r="M36" s="81"/>
      <c r="N36" s="76"/>
    </row>
    <row r="37" spans="1:14" ht="9" x14ac:dyDescent="0.15">
      <c r="A37" s="69" t="s">
        <v>64</v>
      </c>
      <c r="B37" s="79">
        <v>1328603.97</v>
      </c>
      <c r="C37" s="79">
        <v>6806.02</v>
      </c>
      <c r="D37" s="79">
        <v>8982.93</v>
      </c>
      <c r="E37" s="80">
        <v>1330780.8799999999</v>
      </c>
      <c r="G37" s="69" t="s">
        <v>64</v>
      </c>
      <c r="H37" s="79">
        <v>1551155.94</v>
      </c>
      <c r="I37" s="79">
        <v>1005125.85</v>
      </c>
      <c r="J37" s="79">
        <v>546030.09</v>
      </c>
      <c r="K37" s="77">
        <f t="shared" ref="K37:K41" si="8">IF(ISERROR((H37-I37)/ABS(I37)),"",(H37-I37)/ABS(I37))</f>
        <v>0.54324549507904907</v>
      </c>
      <c r="L37" s="79">
        <v>14200000</v>
      </c>
      <c r="M37" s="81">
        <f t="shared" ref="M37:M41" si="9">H37/L37</f>
        <v>0.1092363338028169</v>
      </c>
      <c r="N37" s="76"/>
    </row>
    <row r="38" spans="1:14" ht="9" x14ac:dyDescent="0.15">
      <c r="A38" s="69" t="s">
        <v>90</v>
      </c>
      <c r="B38" s="79">
        <v>114334.99</v>
      </c>
      <c r="C38" s="79">
        <v>1031.3399999999999</v>
      </c>
      <c r="D38" s="79">
        <v>2738123.99</v>
      </c>
      <c r="E38" s="80">
        <v>2851427.64</v>
      </c>
      <c r="G38" s="69" t="s">
        <v>90</v>
      </c>
      <c r="H38" s="79">
        <v>2865801.11</v>
      </c>
      <c r="I38" s="79">
        <v>22955.85</v>
      </c>
      <c r="J38" s="79">
        <v>2842845.26</v>
      </c>
      <c r="K38" s="77">
        <f t="shared" si="8"/>
        <v>123.83968618021115</v>
      </c>
      <c r="L38" s="79">
        <v>21100000</v>
      </c>
      <c r="M38" s="81">
        <f t="shared" si="9"/>
        <v>0.13581995781990522</v>
      </c>
      <c r="N38" s="76"/>
    </row>
    <row r="39" spans="1:14" ht="9" x14ac:dyDescent="0.15">
      <c r="A39" s="69" t="s">
        <v>65</v>
      </c>
      <c r="B39" s="79">
        <v>872185.05</v>
      </c>
      <c r="C39" s="79" t="s">
        <v>99</v>
      </c>
      <c r="D39" s="79">
        <v>1328.53</v>
      </c>
      <c r="E39" s="80">
        <v>873513.58</v>
      </c>
      <c r="G39" s="69" t="s">
        <v>65</v>
      </c>
      <c r="H39" s="79">
        <v>905576.43</v>
      </c>
      <c r="I39" s="79">
        <v>556611.93000000005</v>
      </c>
      <c r="J39" s="79">
        <v>348964.5</v>
      </c>
      <c r="K39" s="77">
        <f t="shared" si="8"/>
        <v>0.6269439823181655</v>
      </c>
      <c r="L39" s="79">
        <v>6600000</v>
      </c>
      <c r="M39" s="81">
        <f t="shared" si="9"/>
        <v>0.13720855000000001</v>
      </c>
      <c r="N39" s="76"/>
    </row>
    <row r="40" spans="1:14" ht="9" x14ac:dyDescent="0.15">
      <c r="A40" s="69" t="s">
        <v>48</v>
      </c>
      <c r="B40" s="79" t="s">
        <v>99</v>
      </c>
      <c r="C40" s="79" t="s">
        <v>99</v>
      </c>
      <c r="D40" s="79" t="s">
        <v>99</v>
      </c>
      <c r="E40" s="80" t="s">
        <v>99</v>
      </c>
      <c r="G40" s="69" t="s">
        <v>48</v>
      </c>
      <c r="H40" s="79" t="s">
        <v>99</v>
      </c>
      <c r="I40" s="79" t="s">
        <v>99</v>
      </c>
      <c r="J40" s="79" t="s">
        <v>99</v>
      </c>
      <c r="K40" s="77" t="str">
        <f t="shared" si="8"/>
        <v/>
      </c>
      <c r="L40" s="79">
        <v>3400000</v>
      </c>
      <c r="M40" s="81"/>
      <c r="N40" s="76"/>
    </row>
    <row r="41" spans="1:14" ht="9" x14ac:dyDescent="0.15">
      <c r="A41" s="69" t="s">
        <v>66</v>
      </c>
      <c r="B41" s="79">
        <v>2496.6999999999998</v>
      </c>
      <c r="C41" s="79" t="s">
        <v>99</v>
      </c>
      <c r="D41" s="79">
        <v>6385.01</v>
      </c>
      <c r="E41" s="80">
        <v>8881.7099999999991</v>
      </c>
      <c r="G41" s="69" t="s">
        <v>66</v>
      </c>
      <c r="H41" s="79">
        <v>20971.84</v>
      </c>
      <c r="I41" s="79">
        <v>17120.099999999999</v>
      </c>
      <c r="J41" s="79">
        <v>3851.74</v>
      </c>
      <c r="K41" s="77">
        <f t="shared" si="8"/>
        <v>0.22498349892816058</v>
      </c>
      <c r="L41" s="79">
        <v>3390660</v>
      </c>
      <c r="M41" s="81">
        <f t="shared" si="9"/>
        <v>6.1851792866285619E-3</v>
      </c>
      <c r="N41" s="76"/>
    </row>
    <row r="42" spans="1:14" ht="9" x14ac:dyDescent="0.15">
      <c r="A42" s="69" t="s">
        <v>53</v>
      </c>
      <c r="B42" s="79"/>
      <c r="C42" s="79"/>
      <c r="D42" s="79"/>
      <c r="E42" s="80"/>
      <c r="G42" s="69" t="s">
        <v>53</v>
      </c>
      <c r="H42" s="79"/>
      <c r="I42" s="79"/>
      <c r="J42" s="79"/>
      <c r="K42" s="77"/>
      <c r="L42" s="79"/>
      <c r="M42" s="81"/>
      <c r="N42" s="76"/>
    </row>
    <row r="43" spans="1:14" ht="5.0999999999999996" customHeight="1" x14ac:dyDescent="0.15">
      <c r="A43" s="78"/>
      <c r="B43" s="83"/>
      <c r="C43" s="83"/>
      <c r="D43" s="83"/>
      <c r="E43" s="82"/>
      <c r="G43" s="78"/>
      <c r="H43" s="83"/>
      <c r="I43" s="83"/>
      <c r="J43" s="83"/>
      <c r="K43" s="84"/>
      <c r="L43" s="83"/>
      <c r="M43" s="85"/>
      <c r="N43" s="76"/>
    </row>
    <row r="44" spans="1:14" ht="3" customHeight="1" x14ac:dyDescent="0.15">
      <c r="A44" s="69"/>
      <c r="B44" s="79"/>
      <c r="C44" s="79"/>
      <c r="D44" s="79"/>
      <c r="E44" s="80"/>
      <c r="G44" s="69"/>
      <c r="H44" s="79"/>
      <c r="I44" s="79"/>
      <c r="J44" s="79"/>
      <c r="K44" s="77"/>
      <c r="L44" s="79"/>
      <c r="M44" s="81"/>
      <c r="N44" s="76"/>
    </row>
    <row r="45" spans="1:14" s="11" customFormat="1" ht="9" x14ac:dyDescent="0.15">
      <c r="A45" s="71" t="s">
        <v>35</v>
      </c>
      <c r="B45" s="67">
        <v>150193684.69</v>
      </c>
      <c r="C45" s="67">
        <v>8517981.4399999995</v>
      </c>
      <c r="D45" s="67">
        <v>6359690.0999999996</v>
      </c>
      <c r="E45" s="87">
        <v>148035393.34999999</v>
      </c>
      <c r="G45" s="71" t="s">
        <v>35</v>
      </c>
      <c r="H45" s="67">
        <v>153902024.47999999</v>
      </c>
      <c r="I45" s="67">
        <v>140713891.02000001</v>
      </c>
      <c r="J45" s="67">
        <v>13188133.460000001</v>
      </c>
      <c r="K45" s="88">
        <f t="shared" ref="K45" si="10">IF(ISERROR((H45-I45)/ABS(I45)),"",(H45-I45)/ABS(I45))</f>
        <v>9.3723038744806766E-2</v>
      </c>
      <c r="L45" s="67">
        <v>1111690660</v>
      </c>
      <c r="M45" s="89">
        <f t="shared" ref="M45" si="11">H45/L45</f>
        <v>0.13843961276062172</v>
      </c>
      <c r="N45" s="68"/>
    </row>
    <row r="46" spans="1:14" ht="3" customHeight="1" x14ac:dyDescent="0.15">
      <c r="A46" s="78"/>
      <c r="B46" s="83"/>
      <c r="C46" s="83"/>
      <c r="D46" s="83"/>
      <c r="E46" s="82"/>
      <c r="G46" s="78"/>
      <c r="H46" s="83"/>
      <c r="I46" s="83"/>
      <c r="J46" s="83"/>
      <c r="K46" s="84"/>
      <c r="L46" s="83"/>
      <c r="M46" s="85"/>
      <c r="N46" s="76"/>
    </row>
    <row r="47" spans="1:14" ht="5.0999999999999996" customHeight="1" x14ac:dyDescent="0.15">
      <c r="A47" s="69"/>
      <c r="B47" s="79"/>
      <c r="C47" s="79"/>
      <c r="D47" s="79"/>
      <c r="E47" s="80"/>
      <c r="G47" s="69"/>
      <c r="H47" s="79"/>
      <c r="I47" s="79"/>
      <c r="J47" s="79"/>
      <c r="K47" s="77"/>
      <c r="L47" s="79"/>
      <c r="M47" s="81"/>
      <c r="N47" s="76"/>
    </row>
    <row r="48" spans="1:14" ht="9" x14ac:dyDescent="0.15">
      <c r="A48" s="69" t="s">
        <v>82</v>
      </c>
      <c r="B48" s="79">
        <v>141391534.03999999</v>
      </c>
      <c r="C48" s="79">
        <v>17908825.289999999</v>
      </c>
      <c r="D48" s="79">
        <v>2835670.67</v>
      </c>
      <c r="E48" s="80">
        <v>126318379.42</v>
      </c>
      <c r="G48" s="69" t="s">
        <v>82</v>
      </c>
      <c r="H48" s="79">
        <v>121691016.51000001</v>
      </c>
      <c r="I48" s="79">
        <v>105893228.97</v>
      </c>
      <c r="J48" s="79">
        <v>15797787.539999999</v>
      </c>
      <c r="K48" s="77">
        <f t="shared" ref="K48:K51" si="12">IF(ISERROR((H48-I48)/ABS(I48)),"",(H48-I48)/ABS(I48))</f>
        <v>0.14918600267138504</v>
      </c>
      <c r="L48" s="79">
        <v>691825680</v>
      </c>
      <c r="M48" s="81">
        <f t="shared" ref="M48:M51" si="13">H48/L48</f>
        <v>0.17589838022491447</v>
      </c>
      <c r="N48" s="76"/>
    </row>
    <row r="49" spans="1:14" ht="9" x14ac:dyDescent="0.15">
      <c r="A49" s="69" t="s">
        <v>67</v>
      </c>
      <c r="B49" s="79">
        <v>2056378.8</v>
      </c>
      <c r="C49" s="79">
        <v>3443.26</v>
      </c>
      <c r="D49" s="79">
        <v>6579.29</v>
      </c>
      <c r="E49" s="80">
        <v>2059514.83</v>
      </c>
      <c r="G49" s="69" t="s">
        <v>67</v>
      </c>
      <c r="H49" s="79">
        <v>3488773.07</v>
      </c>
      <c r="I49" s="79">
        <v>2829617.68</v>
      </c>
      <c r="J49" s="79">
        <v>659155.39</v>
      </c>
      <c r="K49" s="77">
        <f t="shared" si="12"/>
        <v>0.23294856922154927</v>
      </c>
      <c r="L49" s="79">
        <v>20100000</v>
      </c>
      <c r="M49" s="81">
        <f t="shared" si="13"/>
        <v>0.17357079950248755</v>
      </c>
      <c r="N49" s="76"/>
    </row>
    <row r="50" spans="1:14" ht="9" x14ac:dyDescent="0.15">
      <c r="A50" s="69" t="s">
        <v>49</v>
      </c>
      <c r="B50" s="79">
        <v>684378.73</v>
      </c>
      <c r="C50" s="79">
        <v>4144.17</v>
      </c>
      <c r="D50" s="79">
        <v>1124.1300000000001</v>
      </c>
      <c r="E50" s="80">
        <v>681358.69</v>
      </c>
      <c r="G50" s="69" t="s">
        <v>49</v>
      </c>
      <c r="H50" s="79">
        <v>1212702.78</v>
      </c>
      <c r="I50" s="79">
        <v>899193.74</v>
      </c>
      <c r="J50" s="79">
        <v>313509.03999999998</v>
      </c>
      <c r="K50" s="77">
        <f t="shared" si="12"/>
        <v>0.34865571906672754</v>
      </c>
      <c r="L50" s="79">
        <v>8500000</v>
      </c>
      <c r="M50" s="81">
        <f t="shared" si="13"/>
        <v>0.14267091529411766</v>
      </c>
      <c r="N50" s="76"/>
    </row>
    <row r="51" spans="1:14" ht="9" x14ac:dyDescent="0.15">
      <c r="A51" s="69" t="s">
        <v>68</v>
      </c>
      <c r="B51" s="79">
        <v>349255.75</v>
      </c>
      <c r="C51" s="79" t="s">
        <v>99</v>
      </c>
      <c r="D51" s="79">
        <v>3282.16</v>
      </c>
      <c r="E51" s="80">
        <v>352537.91</v>
      </c>
      <c r="G51" s="69" t="s">
        <v>68</v>
      </c>
      <c r="H51" s="79">
        <v>657931.71</v>
      </c>
      <c r="I51" s="79">
        <v>576852.65</v>
      </c>
      <c r="J51" s="79">
        <v>81079.06</v>
      </c>
      <c r="K51" s="77">
        <f t="shared" si="12"/>
        <v>0.14055419525246168</v>
      </c>
      <c r="L51" s="79">
        <v>5700000</v>
      </c>
      <c r="M51" s="81">
        <f t="shared" si="13"/>
        <v>0.11542661578947368</v>
      </c>
      <c r="N51" s="76"/>
    </row>
    <row r="52" spans="1:14" ht="9" x14ac:dyDescent="0.15">
      <c r="A52" s="69" t="s">
        <v>69</v>
      </c>
      <c r="B52" s="79"/>
      <c r="C52" s="79"/>
      <c r="D52" s="79"/>
      <c r="E52" s="80"/>
      <c r="G52" s="69" t="s">
        <v>69</v>
      </c>
      <c r="H52" s="79"/>
      <c r="I52" s="79"/>
      <c r="J52" s="79"/>
      <c r="K52" s="77"/>
      <c r="L52" s="79"/>
      <c r="M52" s="81"/>
      <c r="N52" s="76"/>
    </row>
    <row r="53" spans="1:14" ht="9" x14ac:dyDescent="0.15">
      <c r="A53" s="69" t="s">
        <v>50</v>
      </c>
      <c r="B53" s="79">
        <v>103661.41</v>
      </c>
      <c r="C53" s="79" t="s">
        <v>99</v>
      </c>
      <c r="D53" s="79" t="s">
        <v>99</v>
      </c>
      <c r="E53" s="80">
        <v>103661.41</v>
      </c>
      <c r="G53" s="69" t="s">
        <v>50</v>
      </c>
      <c r="H53" s="79">
        <v>103826.54</v>
      </c>
      <c r="I53" s="79">
        <v>30973.759999999998</v>
      </c>
      <c r="J53" s="79">
        <v>72852.78</v>
      </c>
      <c r="K53" s="77">
        <f t="shared" ref="K53:K65" si="14">IF(ISERROR((H53-I53)/ABS(I53)),"",(H53-I53)/ABS(I53))</f>
        <v>2.3520805998367651</v>
      </c>
      <c r="L53" s="79">
        <v>645580</v>
      </c>
      <c r="M53" s="81">
        <f t="shared" ref="M53:M64" si="15">H53/L53</f>
        <v>0.16082676043247932</v>
      </c>
      <c r="N53" s="76"/>
    </row>
    <row r="54" spans="1:14" ht="9" x14ac:dyDescent="0.15">
      <c r="A54" s="69" t="s">
        <v>51</v>
      </c>
      <c r="B54" s="79">
        <v>5772</v>
      </c>
      <c r="C54" s="79" t="s">
        <v>99</v>
      </c>
      <c r="D54" s="79" t="s">
        <v>99</v>
      </c>
      <c r="E54" s="80">
        <v>5772</v>
      </c>
      <c r="G54" s="69" t="s">
        <v>51</v>
      </c>
      <c r="H54" s="79">
        <v>5847.03</v>
      </c>
      <c r="I54" s="79">
        <v>6839.79</v>
      </c>
      <c r="J54" s="79">
        <v>-992.76</v>
      </c>
      <c r="K54" s="77">
        <f t="shared" si="14"/>
        <v>-0.14514480707741031</v>
      </c>
      <c r="L54" s="79">
        <v>9620</v>
      </c>
      <c r="M54" s="81">
        <f t="shared" si="15"/>
        <v>0.6077993762993763</v>
      </c>
      <c r="N54" s="76"/>
    </row>
    <row r="55" spans="1:14" ht="9" x14ac:dyDescent="0.15">
      <c r="A55" s="69" t="s">
        <v>4</v>
      </c>
      <c r="B55" s="79"/>
      <c r="C55" s="79"/>
      <c r="D55" s="79"/>
      <c r="E55" s="80"/>
      <c r="G55" s="69" t="s">
        <v>4</v>
      </c>
      <c r="H55" s="79"/>
      <c r="I55" s="79"/>
      <c r="J55" s="79"/>
      <c r="K55" s="77"/>
      <c r="L55" s="79"/>
      <c r="M55" s="81"/>
      <c r="N55" s="76"/>
    </row>
    <row r="56" spans="1:14" ht="9" x14ac:dyDescent="0.15">
      <c r="A56" s="69" t="s">
        <v>106</v>
      </c>
      <c r="B56" s="79">
        <v>11557987.140000001</v>
      </c>
      <c r="C56" s="79">
        <v>64830.080000000002</v>
      </c>
      <c r="D56" s="79" t="s">
        <v>99</v>
      </c>
      <c r="E56" s="80">
        <v>11493157.060000001</v>
      </c>
      <c r="G56" s="69" t="s">
        <v>106</v>
      </c>
      <c r="H56" s="79">
        <v>11495143.279999999</v>
      </c>
      <c r="I56" s="79">
        <v>11575253.83</v>
      </c>
      <c r="J56" s="79">
        <v>-80110.55</v>
      </c>
      <c r="K56" s="77">
        <f t="shared" ref="K56:K57" si="16">IF(ISERROR((H56-I56)/ABS(I56)),"",(H56-I56)/ABS(I56))</f>
        <v>-6.9208460718481494E-3</v>
      </c>
      <c r="L56" s="79">
        <v>247338000</v>
      </c>
      <c r="M56" s="81">
        <f t="shared" ref="M56" si="17">H56/L56</f>
        <v>4.6475443643920464E-2</v>
      </c>
      <c r="N56" s="76"/>
    </row>
    <row r="57" spans="1:14" ht="9" x14ac:dyDescent="0.15">
      <c r="A57" s="69" t="s">
        <v>107</v>
      </c>
      <c r="B57" s="79" t="s">
        <v>99</v>
      </c>
      <c r="C57" s="79" t="s">
        <v>99</v>
      </c>
      <c r="D57" s="79" t="s">
        <v>99</v>
      </c>
      <c r="E57" s="80" t="s">
        <v>99</v>
      </c>
      <c r="G57" s="69" t="s">
        <v>107</v>
      </c>
      <c r="H57" s="79" t="s">
        <v>99</v>
      </c>
      <c r="I57" s="79">
        <v>560.54</v>
      </c>
      <c r="J57" s="79">
        <v>-560.54</v>
      </c>
      <c r="K57" s="77" t="str">
        <f t="shared" si="16"/>
        <v/>
      </c>
      <c r="L57" s="79" t="s">
        <v>99</v>
      </c>
      <c r="M57" s="81"/>
      <c r="N57" s="76"/>
    </row>
    <row r="58" spans="1:14" ht="9" x14ac:dyDescent="0.15">
      <c r="A58" s="69" t="s">
        <v>52</v>
      </c>
      <c r="B58" s="79">
        <v>3196351.93</v>
      </c>
      <c r="C58" s="79" t="s">
        <v>99</v>
      </c>
      <c r="D58" s="79" t="s">
        <v>99</v>
      </c>
      <c r="E58" s="80">
        <v>3196351.93</v>
      </c>
      <c r="G58" s="69" t="s">
        <v>52</v>
      </c>
      <c r="H58" s="79">
        <v>3196351.93</v>
      </c>
      <c r="I58" s="79">
        <v>2866807.05</v>
      </c>
      <c r="J58" s="79">
        <v>329544.88</v>
      </c>
      <c r="K58" s="77">
        <f t="shared" si="14"/>
        <v>0.11495188697823258</v>
      </c>
      <c r="L58" s="79">
        <v>59787000</v>
      </c>
      <c r="M58" s="81">
        <f t="shared" si="15"/>
        <v>5.3462323414789174E-2</v>
      </c>
      <c r="N58" s="76"/>
    </row>
    <row r="59" spans="1:14" ht="9" x14ac:dyDescent="0.15">
      <c r="A59" s="69" t="s">
        <v>5</v>
      </c>
      <c r="B59" s="79">
        <v>49223.24</v>
      </c>
      <c r="C59" s="79" t="s">
        <v>99</v>
      </c>
      <c r="D59" s="79" t="s">
        <v>99</v>
      </c>
      <c r="E59" s="80">
        <v>49223.24</v>
      </c>
      <c r="G59" s="69" t="s">
        <v>5</v>
      </c>
      <c r="H59" s="79">
        <v>49223.24</v>
      </c>
      <c r="I59" s="79">
        <v>39177.68</v>
      </c>
      <c r="J59" s="79">
        <v>10045.56</v>
      </c>
      <c r="K59" s="77">
        <f t="shared" si="14"/>
        <v>0.25641028258947435</v>
      </c>
      <c r="L59" s="79">
        <v>606060</v>
      </c>
      <c r="M59" s="81">
        <f t="shared" si="15"/>
        <v>8.1218427218427217E-2</v>
      </c>
      <c r="N59" s="76"/>
    </row>
    <row r="60" spans="1:14" ht="9" x14ac:dyDescent="0.15">
      <c r="A60" s="69" t="s">
        <v>42</v>
      </c>
      <c r="B60" s="79">
        <v>887707.22</v>
      </c>
      <c r="C60" s="79" t="s">
        <v>99</v>
      </c>
      <c r="D60" s="79" t="s">
        <v>99</v>
      </c>
      <c r="E60" s="80">
        <v>887707.22</v>
      </c>
      <c r="G60" s="69" t="s">
        <v>42</v>
      </c>
      <c r="H60" s="79">
        <v>992430.02</v>
      </c>
      <c r="I60" s="79">
        <v>933055.18</v>
      </c>
      <c r="J60" s="79">
        <v>59374.84</v>
      </c>
      <c r="K60" s="77">
        <f t="shared" si="14"/>
        <v>6.3634864553241063E-2</v>
      </c>
      <c r="L60" s="79">
        <v>11466000</v>
      </c>
      <c r="M60" s="81">
        <f t="shared" si="15"/>
        <v>8.6554161869876162E-2</v>
      </c>
      <c r="N60" s="76"/>
    </row>
    <row r="61" spans="1:14" ht="9" x14ac:dyDescent="0.15">
      <c r="A61" s="69" t="s">
        <v>70</v>
      </c>
      <c r="B61" s="79"/>
      <c r="C61" s="79"/>
      <c r="D61" s="79"/>
      <c r="E61" s="80"/>
      <c r="G61" s="69" t="s">
        <v>70</v>
      </c>
      <c r="H61" s="79"/>
      <c r="I61" s="79"/>
      <c r="J61" s="79"/>
      <c r="K61" s="77"/>
      <c r="L61" s="79"/>
      <c r="M61" s="81"/>
      <c r="N61" s="76"/>
    </row>
    <row r="62" spans="1:14" ht="9" x14ac:dyDescent="0.15">
      <c r="A62" s="69" t="s">
        <v>71</v>
      </c>
      <c r="B62" s="79">
        <v>816371.21</v>
      </c>
      <c r="C62" s="79" t="s">
        <v>99</v>
      </c>
      <c r="D62" s="79">
        <v>167.48</v>
      </c>
      <c r="E62" s="80">
        <v>816538.69</v>
      </c>
      <c r="G62" s="69" t="s">
        <v>71</v>
      </c>
      <c r="H62" s="79">
        <v>820122</v>
      </c>
      <c r="I62" s="79">
        <v>832010.72</v>
      </c>
      <c r="J62" s="79">
        <v>-11888.72</v>
      </c>
      <c r="K62" s="77">
        <f t="shared" si="14"/>
        <v>-1.4289142812967569E-2</v>
      </c>
      <c r="L62" s="79">
        <v>9600000</v>
      </c>
      <c r="M62" s="81">
        <f t="shared" si="15"/>
        <v>8.5429375000000002E-2</v>
      </c>
      <c r="N62" s="76"/>
    </row>
    <row r="63" spans="1:14" ht="9" x14ac:dyDescent="0.15">
      <c r="A63" s="69" t="s">
        <v>72</v>
      </c>
      <c r="B63" s="79">
        <v>294216.3</v>
      </c>
      <c r="C63" s="79" t="s">
        <v>99</v>
      </c>
      <c r="D63" s="79" t="s">
        <v>99</v>
      </c>
      <c r="E63" s="80">
        <v>294216.3</v>
      </c>
      <c r="G63" s="69" t="s">
        <v>72</v>
      </c>
      <c r="H63" s="79">
        <v>300458.11</v>
      </c>
      <c r="I63" s="79">
        <v>472280.8</v>
      </c>
      <c r="J63" s="79">
        <v>-171822.69</v>
      </c>
      <c r="K63" s="77">
        <f t="shared" si="14"/>
        <v>-0.36381468397614303</v>
      </c>
      <c r="L63" s="79">
        <v>1700000</v>
      </c>
      <c r="M63" s="81">
        <f t="shared" si="15"/>
        <v>0.17674006470588235</v>
      </c>
      <c r="N63" s="76"/>
    </row>
    <row r="64" spans="1:14" ht="9" x14ac:dyDescent="0.15">
      <c r="A64" s="69" t="s">
        <v>73</v>
      </c>
      <c r="B64" s="79">
        <v>42092.91</v>
      </c>
      <c r="C64" s="79" t="s">
        <v>99</v>
      </c>
      <c r="D64" s="79" t="s">
        <v>99</v>
      </c>
      <c r="E64" s="80">
        <v>42092.91</v>
      </c>
      <c r="G64" s="69" t="s">
        <v>73</v>
      </c>
      <c r="H64" s="79">
        <v>52759.03</v>
      </c>
      <c r="I64" s="79">
        <v>67804.759999999995</v>
      </c>
      <c r="J64" s="79">
        <v>-15045.73</v>
      </c>
      <c r="K64" s="77">
        <f t="shared" si="14"/>
        <v>-0.22189784316027367</v>
      </c>
      <c r="L64" s="79">
        <v>350000</v>
      </c>
      <c r="M64" s="81">
        <f t="shared" si="15"/>
        <v>0.15074008571428571</v>
      </c>
      <c r="N64" s="76"/>
    </row>
    <row r="65" spans="1:14" ht="9" x14ac:dyDescent="0.15">
      <c r="A65" s="69" t="s">
        <v>53</v>
      </c>
      <c r="B65" s="79" t="s">
        <v>99</v>
      </c>
      <c r="C65" s="79" t="s">
        <v>99</v>
      </c>
      <c r="D65" s="79" t="s">
        <v>99</v>
      </c>
      <c r="E65" s="80" t="s">
        <v>99</v>
      </c>
      <c r="G65" s="69" t="s">
        <v>53</v>
      </c>
      <c r="H65" s="79" t="s">
        <v>99</v>
      </c>
      <c r="I65" s="79">
        <v>-3128060.89</v>
      </c>
      <c r="J65" s="79">
        <v>3128060.89</v>
      </c>
      <c r="K65" s="77" t="str">
        <f t="shared" si="14"/>
        <v/>
      </c>
      <c r="L65" s="79">
        <v>-819000</v>
      </c>
      <c r="M65" s="81"/>
      <c r="N65" s="76"/>
    </row>
    <row r="66" spans="1:14" ht="5.0999999999999996" customHeight="1" x14ac:dyDescent="0.15">
      <c r="A66" s="78"/>
      <c r="B66" s="83"/>
      <c r="C66" s="83"/>
      <c r="D66" s="83"/>
      <c r="E66" s="82"/>
      <c r="G66" s="78"/>
      <c r="H66" s="83"/>
      <c r="I66" s="83"/>
      <c r="J66" s="83"/>
      <c r="K66" s="84"/>
      <c r="L66" s="83"/>
      <c r="M66" s="85"/>
      <c r="N66" s="76"/>
    </row>
    <row r="67" spans="1:14" ht="3" customHeight="1" x14ac:dyDescent="0.15">
      <c r="A67" s="69"/>
      <c r="B67" s="79"/>
      <c r="C67" s="79"/>
      <c r="D67" s="79"/>
      <c r="E67" s="80"/>
      <c r="G67" s="69"/>
      <c r="H67" s="79"/>
      <c r="I67" s="79"/>
      <c r="J67" s="79"/>
      <c r="K67" s="77"/>
      <c r="L67" s="79"/>
      <c r="M67" s="81"/>
      <c r="N67" s="76"/>
    </row>
    <row r="68" spans="1:14" s="11" customFormat="1" ht="9" x14ac:dyDescent="0.15">
      <c r="A68" s="71" t="s">
        <v>9</v>
      </c>
      <c r="B68" s="67">
        <v>161434930.68000001</v>
      </c>
      <c r="C68" s="67">
        <v>17981242.800000001</v>
      </c>
      <c r="D68" s="67">
        <v>2846823.73</v>
      </c>
      <c r="E68" s="87">
        <v>146300511.61000001</v>
      </c>
      <c r="G68" s="71" t="s">
        <v>9</v>
      </c>
      <c r="H68" s="67">
        <v>144066585.25</v>
      </c>
      <c r="I68" s="67">
        <v>123895596.26000001</v>
      </c>
      <c r="J68" s="67">
        <v>20170988.989999998</v>
      </c>
      <c r="K68" s="88">
        <f t="shared" ref="K68" si="18">IF(ISERROR((H68-I68)/ABS(I68)),"",(H68-I68)/ABS(I68))</f>
        <v>0.16280634339634109</v>
      </c>
      <c r="L68" s="67">
        <v>1056808940</v>
      </c>
      <c r="M68" s="89">
        <f t="shared" ref="M68" si="19">H68/L68</f>
        <v>0.13632226204483092</v>
      </c>
      <c r="N68" s="68"/>
    </row>
    <row r="69" spans="1:14" ht="3" customHeight="1" x14ac:dyDescent="0.15">
      <c r="A69" s="78"/>
      <c r="B69" s="83"/>
      <c r="C69" s="83"/>
      <c r="D69" s="83"/>
      <c r="E69" s="82"/>
      <c r="G69" s="90"/>
      <c r="H69" s="83"/>
      <c r="I69" s="83"/>
      <c r="J69" s="83"/>
      <c r="K69" s="84"/>
      <c r="L69" s="83"/>
      <c r="M69" s="85"/>
      <c r="N69" s="76"/>
    </row>
    <row r="70" spans="1:14" ht="5.0999999999999996" customHeight="1" x14ac:dyDescent="0.15">
      <c r="A70" s="69"/>
      <c r="B70" s="79"/>
      <c r="C70" s="79"/>
      <c r="D70" s="79"/>
      <c r="E70" s="80"/>
      <c r="G70" s="78"/>
      <c r="H70" s="79"/>
      <c r="I70" s="79"/>
      <c r="J70" s="79"/>
      <c r="K70" s="77"/>
      <c r="L70" s="79"/>
      <c r="M70" s="81"/>
      <c r="N70" s="76"/>
    </row>
    <row r="71" spans="1:14" ht="9" x14ac:dyDescent="0.15">
      <c r="A71" s="69" t="s">
        <v>6</v>
      </c>
      <c r="B71" s="79">
        <v>154299.4</v>
      </c>
      <c r="C71" s="79" t="s">
        <v>99</v>
      </c>
      <c r="D71" s="79" t="s">
        <v>99</v>
      </c>
      <c r="E71" s="80">
        <v>154299.4</v>
      </c>
      <c r="G71" s="69" t="s">
        <v>6</v>
      </c>
      <c r="H71" s="79">
        <v>154299.4</v>
      </c>
      <c r="I71" s="79">
        <v>181454.07999999999</v>
      </c>
      <c r="J71" s="79">
        <v>-27154.68</v>
      </c>
      <c r="K71" s="77">
        <f t="shared" ref="K71:K73" si="20">IF(ISERROR((H71-I71)/ABS(I71)),"",(H71-I71)/ABS(I71))</f>
        <v>-0.14965042395299127</v>
      </c>
      <c r="L71" s="79">
        <v>700000</v>
      </c>
      <c r="M71" s="81">
        <f t="shared" ref="M71:M73" si="21">H71/L71</f>
        <v>0.22042771428571428</v>
      </c>
      <c r="N71" s="76"/>
    </row>
    <row r="72" spans="1:14" ht="9" x14ac:dyDescent="0.15">
      <c r="A72" s="69" t="s">
        <v>74</v>
      </c>
      <c r="B72" s="79">
        <v>8635.41</v>
      </c>
      <c r="C72" s="79" t="s">
        <v>99</v>
      </c>
      <c r="D72" s="79">
        <v>1195.76</v>
      </c>
      <c r="E72" s="80">
        <v>9831.17</v>
      </c>
      <c r="G72" s="69" t="s">
        <v>74</v>
      </c>
      <c r="H72" s="79">
        <v>24775.62</v>
      </c>
      <c r="I72" s="79">
        <v>60467.67</v>
      </c>
      <c r="J72" s="79">
        <v>-35692.050000000003</v>
      </c>
      <c r="K72" s="77">
        <f t="shared" si="20"/>
        <v>-0.59026666646821357</v>
      </c>
      <c r="L72" s="79">
        <v>5300000</v>
      </c>
      <c r="M72" s="81">
        <f t="shared" si="21"/>
        <v>4.6746452830188677E-3</v>
      </c>
      <c r="N72" s="76"/>
    </row>
    <row r="73" spans="1:14" ht="9" x14ac:dyDescent="0.15">
      <c r="A73" s="69" t="s">
        <v>54</v>
      </c>
      <c r="B73" s="79">
        <v>160577.79</v>
      </c>
      <c r="C73" s="79" t="s">
        <v>99</v>
      </c>
      <c r="D73" s="79" t="s">
        <v>99</v>
      </c>
      <c r="E73" s="80">
        <v>160577.79</v>
      </c>
      <c r="G73" s="69" t="s">
        <v>54</v>
      </c>
      <c r="H73" s="79">
        <v>160577.79</v>
      </c>
      <c r="I73" s="79">
        <v>157822</v>
      </c>
      <c r="J73" s="79">
        <v>2755.79</v>
      </c>
      <c r="K73" s="77">
        <f t="shared" si="20"/>
        <v>1.7461380542636695E-2</v>
      </c>
      <c r="L73" s="79">
        <v>600000</v>
      </c>
      <c r="M73" s="81">
        <f t="shared" si="21"/>
        <v>0.26762965</v>
      </c>
      <c r="N73" s="76"/>
    </row>
    <row r="74" spans="1:14" ht="5.0999999999999996" customHeight="1" x14ac:dyDescent="0.15">
      <c r="A74" s="78"/>
      <c r="B74" s="83"/>
      <c r="C74" s="83"/>
      <c r="D74" s="83"/>
      <c r="E74" s="82"/>
      <c r="G74" s="78"/>
      <c r="H74" s="83"/>
      <c r="I74" s="83"/>
      <c r="J74" s="83"/>
      <c r="K74" s="84"/>
      <c r="L74" s="83"/>
      <c r="M74" s="85"/>
      <c r="N74" s="76"/>
    </row>
    <row r="75" spans="1:14" ht="3" customHeight="1" x14ac:dyDescent="0.15">
      <c r="A75" s="69"/>
      <c r="B75" s="79"/>
      <c r="C75" s="79"/>
      <c r="D75" s="79"/>
      <c r="E75" s="80"/>
      <c r="G75" s="69"/>
      <c r="H75" s="79"/>
      <c r="I75" s="79"/>
      <c r="J75" s="79"/>
      <c r="K75" s="77"/>
      <c r="L75" s="79"/>
      <c r="M75" s="81"/>
      <c r="N75" s="76"/>
    </row>
    <row r="76" spans="1:14" s="11" customFormat="1" ht="9" x14ac:dyDescent="0.15">
      <c r="A76" s="71" t="s">
        <v>75</v>
      </c>
      <c r="B76" s="67">
        <v>323512.59999999998</v>
      </c>
      <c r="C76" s="67" t="s">
        <v>99</v>
      </c>
      <c r="D76" s="67">
        <v>1195.76</v>
      </c>
      <c r="E76" s="87">
        <v>324708.36</v>
      </c>
      <c r="G76" s="71" t="s">
        <v>75</v>
      </c>
      <c r="H76" s="67">
        <v>339652.81</v>
      </c>
      <c r="I76" s="67">
        <v>399743.75</v>
      </c>
      <c r="J76" s="67">
        <v>-60090.94</v>
      </c>
      <c r="K76" s="88">
        <f t="shared" ref="K76" si="22">IF(ISERROR((H76-I76)/ABS(I76)),"",(H76-I76)/ABS(I76))</f>
        <v>-0.15032365108897888</v>
      </c>
      <c r="L76" s="67">
        <v>6600000</v>
      </c>
      <c r="M76" s="89">
        <f t="shared" ref="M76" si="23">H76/L76</f>
        <v>5.1462546969696966E-2</v>
      </c>
      <c r="N76" s="68"/>
    </row>
    <row r="77" spans="1:14" ht="3" customHeight="1" x14ac:dyDescent="0.15">
      <c r="A77" s="78"/>
      <c r="B77" s="83"/>
      <c r="C77" s="83"/>
      <c r="D77" s="83"/>
      <c r="E77" s="82"/>
      <c r="G77" s="78"/>
      <c r="H77" s="83"/>
      <c r="I77" s="83"/>
      <c r="J77" s="83"/>
      <c r="K77" s="84"/>
      <c r="L77" s="83"/>
      <c r="M77" s="85"/>
      <c r="N77" s="76"/>
    </row>
    <row r="78" spans="1:14" ht="5.0999999999999996" customHeight="1" x14ac:dyDescent="0.15">
      <c r="A78" s="69"/>
      <c r="B78" s="79"/>
      <c r="C78" s="79"/>
      <c r="D78" s="79"/>
      <c r="E78" s="80"/>
      <c r="G78" s="69"/>
      <c r="H78" s="79"/>
      <c r="I78" s="79"/>
      <c r="J78" s="79"/>
      <c r="K78" s="77"/>
      <c r="L78" s="79"/>
      <c r="M78" s="81"/>
      <c r="N78" s="76"/>
    </row>
    <row r="79" spans="1:14" ht="9" x14ac:dyDescent="0.15">
      <c r="A79" s="69" t="s">
        <v>7</v>
      </c>
      <c r="B79" s="79">
        <v>163952.26999999999</v>
      </c>
      <c r="C79" s="79" t="s">
        <v>99</v>
      </c>
      <c r="D79" s="79" t="s">
        <v>99</v>
      </c>
      <c r="E79" s="80">
        <v>163952.26999999999</v>
      </c>
      <c r="G79" s="69" t="s">
        <v>7</v>
      </c>
      <c r="H79" s="79">
        <v>163952.26999999999</v>
      </c>
      <c r="I79" s="79">
        <v>125136.36</v>
      </c>
      <c r="J79" s="79">
        <v>38815.910000000003</v>
      </c>
      <c r="K79" s="77">
        <f t="shared" ref="K79:K81" si="24">IF(ISERROR((H79-I79)/ABS(I79)),"",(H79-I79)/ABS(I79))</f>
        <v>0.31018890113153352</v>
      </c>
      <c r="L79" s="79">
        <v>2250000</v>
      </c>
      <c r="M79" s="81">
        <f t="shared" ref="M79:M81" si="25">H79/L79</f>
        <v>7.2867675555555553E-2</v>
      </c>
      <c r="N79" s="76"/>
    </row>
    <row r="80" spans="1:14" ht="9" x14ac:dyDescent="0.15">
      <c r="A80" s="69" t="s">
        <v>55</v>
      </c>
      <c r="B80" s="79">
        <v>167005.79</v>
      </c>
      <c r="C80" s="79" t="s">
        <v>99</v>
      </c>
      <c r="D80" s="79">
        <v>38114.269999999997</v>
      </c>
      <c r="E80" s="80">
        <v>205120.06</v>
      </c>
      <c r="G80" s="69" t="s">
        <v>55</v>
      </c>
      <c r="H80" s="79">
        <v>264073.77</v>
      </c>
      <c r="I80" s="79">
        <v>248256.76</v>
      </c>
      <c r="J80" s="79">
        <v>15817.01</v>
      </c>
      <c r="K80" s="77">
        <f t="shared" si="24"/>
        <v>6.3712303342716659E-2</v>
      </c>
      <c r="L80" s="79">
        <v>2075000</v>
      </c>
      <c r="M80" s="81">
        <f t="shared" si="25"/>
        <v>0.12726446746987952</v>
      </c>
      <c r="N80" s="76"/>
    </row>
    <row r="81" spans="1:14" ht="9" x14ac:dyDescent="0.15">
      <c r="A81" s="69" t="s">
        <v>56</v>
      </c>
      <c r="B81" s="79">
        <v>6713.2</v>
      </c>
      <c r="C81" s="79">
        <v>83222.98</v>
      </c>
      <c r="D81" s="79">
        <v>66167.06</v>
      </c>
      <c r="E81" s="80">
        <v>-10342.719999999999</v>
      </c>
      <c r="G81" s="69" t="s">
        <v>56</v>
      </c>
      <c r="H81" s="79">
        <v>6393</v>
      </c>
      <c r="I81" s="79">
        <v>73668.570000000007</v>
      </c>
      <c r="J81" s="79">
        <v>-67275.570000000007</v>
      </c>
      <c r="K81" s="77">
        <f t="shared" si="24"/>
        <v>-0.91321943672858041</v>
      </c>
      <c r="L81" s="79">
        <v>1350000</v>
      </c>
      <c r="M81" s="81">
        <f t="shared" si="25"/>
        <v>4.7355555555555554E-3</v>
      </c>
      <c r="N81" s="76"/>
    </row>
    <row r="82" spans="1:14" ht="5.0999999999999996" customHeight="1" x14ac:dyDescent="0.15">
      <c r="A82" s="78"/>
      <c r="B82" s="83"/>
      <c r="C82" s="83"/>
      <c r="D82" s="83"/>
      <c r="E82" s="82"/>
      <c r="G82" s="78"/>
      <c r="H82" s="83"/>
      <c r="I82" s="83"/>
      <c r="J82" s="83"/>
      <c r="K82" s="84"/>
      <c r="L82" s="83"/>
      <c r="M82" s="85"/>
      <c r="N82" s="76"/>
    </row>
    <row r="83" spans="1:14" ht="3" customHeight="1" x14ac:dyDescent="0.15">
      <c r="A83" s="69"/>
      <c r="B83" s="79"/>
      <c r="C83" s="79"/>
      <c r="D83" s="79"/>
      <c r="E83" s="80"/>
      <c r="G83" s="69"/>
      <c r="H83" s="79"/>
      <c r="I83" s="79"/>
      <c r="J83" s="79"/>
      <c r="K83" s="77"/>
      <c r="L83" s="79"/>
      <c r="M83" s="81"/>
      <c r="N83" s="76"/>
    </row>
    <row r="84" spans="1:14" s="11" customFormat="1" ht="9" x14ac:dyDescent="0.15">
      <c r="A84" s="71" t="s">
        <v>76</v>
      </c>
      <c r="B84" s="67">
        <v>661183.86</v>
      </c>
      <c r="C84" s="67">
        <v>83222.98</v>
      </c>
      <c r="D84" s="67">
        <v>105477.09</v>
      </c>
      <c r="E84" s="87">
        <v>683437.97</v>
      </c>
      <c r="G84" s="71" t="s">
        <v>76</v>
      </c>
      <c r="H84" s="67">
        <v>774071.85</v>
      </c>
      <c r="I84" s="67">
        <v>846805.44</v>
      </c>
      <c r="J84" s="67">
        <v>-72733.59</v>
      </c>
      <c r="K84" s="88">
        <f t="shared" ref="K84" si="26">IF(ISERROR((H84-I84)/ABS(I84)),"",(H84-I84)/ABS(I84))</f>
        <v>-8.5891736831544177E-2</v>
      </c>
      <c r="L84" s="67">
        <v>12275000</v>
      </c>
      <c r="M84" s="89">
        <f t="shared" ref="M84" si="27">H84/L84</f>
        <v>6.3060843177189407E-2</v>
      </c>
      <c r="N84" s="68"/>
    </row>
    <row r="85" spans="1:14" ht="3" customHeight="1" x14ac:dyDescent="0.15">
      <c r="A85" s="78"/>
      <c r="B85" s="83"/>
      <c r="C85" s="83"/>
      <c r="D85" s="83"/>
      <c r="E85" s="82"/>
      <c r="G85" s="78"/>
      <c r="H85" s="83"/>
      <c r="I85" s="83"/>
      <c r="J85" s="83"/>
      <c r="K85" s="84" t="str">
        <f>IF(ISERROR((H85-I85)/ABS(I85)),"",(H85-I85)/ABS(I85))</f>
        <v/>
      </c>
      <c r="L85" s="83"/>
      <c r="M85" s="85"/>
      <c r="N85" s="76"/>
    </row>
    <row r="86" spans="1:14" ht="9.9499999999999993" customHeight="1" x14ac:dyDescent="0.15">
      <c r="A86" s="78"/>
      <c r="B86" s="83"/>
      <c r="C86" s="83"/>
      <c r="D86" s="83"/>
      <c r="E86" s="82"/>
      <c r="G86" s="78"/>
      <c r="H86" s="83"/>
      <c r="I86" s="83"/>
      <c r="J86" s="83"/>
      <c r="K86" s="84" t="str">
        <f>IF(ISERROR((H86-I86)/ABS(I86)),"",(H86-I86)/ABS(I86))</f>
        <v/>
      </c>
      <c r="L86" s="83"/>
      <c r="M86" s="85"/>
      <c r="N86" s="76"/>
    </row>
    <row r="87" spans="1:14" ht="3" customHeight="1" x14ac:dyDescent="0.15">
      <c r="A87" s="69"/>
      <c r="B87" s="79"/>
      <c r="C87" s="79"/>
      <c r="D87" s="79"/>
      <c r="E87" s="80"/>
      <c r="G87" s="69"/>
      <c r="H87" s="79"/>
      <c r="I87" s="79"/>
      <c r="J87" s="79"/>
      <c r="K87" s="77" t="str">
        <f>IF(ISERROR((H87-I87)/ABS(I87)),"",(H87-I87)/ABS(I87))</f>
        <v/>
      </c>
      <c r="L87" s="79"/>
      <c r="M87" s="81"/>
      <c r="N87" s="76"/>
    </row>
    <row r="88" spans="1:14" s="11" customFormat="1" ht="9" x14ac:dyDescent="0.15">
      <c r="A88" s="71" t="s">
        <v>77</v>
      </c>
      <c r="B88" s="67">
        <v>312289799.23000002</v>
      </c>
      <c r="C88" s="67">
        <v>26582447.219999999</v>
      </c>
      <c r="D88" s="67">
        <v>9311990.9199999999</v>
      </c>
      <c r="E88" s="87">
        <v>295019342.93000001</v>
      </c>
      <c r="G88" s="71" t="s">
        <v>77</v>
      </c>
      <c r="H88" s="67">
        <v>298742681.57999998</v>
      </c>
      <c r="I88" s="67">
        <v>265456292.72</v>
      </c>
      <c r="J88" s="67">
        <v>33286388.859999999</v>
      </c>
      <c r="K88" s="88">
        <f t="shared" ref="K88" si="28">IF(ISERROR((H88-I88)/ABS(I88)),"",(H88-I88)/ABS(I88))</f>
        <v>0.12539310527895473</v>
      </c>
      <c r="L88" s="67">
        <v>2180774600</v>
      </c>
      <c r="M88" s="89">
        <f t="shared" ref="M88" si="29">H88/L88</f>
        <v>0.13698925215838445</v>
      </c>
      <c r="N88" s="68"/>
    </row>
    <row r="89" spans="1:14" ht="3" customHeight="1" x14ac:dyDescent="0.15">
      <c r="A89" s="78"/>
      <c r="B89" s="83"/>
      <c r="C89" s="83"/>
      <c r="D89" s="83"/>
      <c r="E89" s="82"/>
      <c r="G89" s="78"/>
      <c r="H89" s="83"/>
      <c r="I89" s="83"/>
      <c r="J89" s="83"/>
      <c r="K89" s="84"/>
      <c r="L89" s="83"/>
      <c r="M89" s="85"/>
      <c r="N89" s="76"/>
    </row>
    <row r="90" spans="1:14" ht="5.0999999999999996" customHeight="1" x14ac:dyDescent="0.15">
      <c r="A90" s="69"/>
      <c r="B90" s="79"/>
      <c r="C90" s="79"/>
      <c r="D90" s="79"/>
      <c r="E90" s="80"/>
      <c r="G90" s="69"/>
      <c r="H90" s="79"/>
      <c r="I90" s="79"/>
      <c r="J90" s="79"/>
      <c r="K90" s="77"/>
      <c r="L90" s="79"/>
      <c r="M90" s="81"/>
      <c r="N90" s="76"/>
    </row>
    <row r="91" spans="1:14" ht="9" customHeight="1" x14ac:dyDescent="0.15">
      <c r="A91" s="69" t="s">
        <v>57</v>
      </c>
      <c r="B91" s="79"/>
      <c r="C91" s="79"/>
      <c r="D91" s="79"/>
      <c r="E91" s="80"/>
      <c r="G91" s="69" t="s">
        <v>57</v>
      </c>
      <c r="H91" s="79"/>
      <c r="I91" s="79"/>
      <c r="J91" s="79"/>
      <c r="K91" s="77"/>
      <c r="L91" s="79"/>
      <c r="M91" s="81"/>
      <c r="N91" s="76"/>
    </row>
    <row r="92" spans="1:14" ht="9" x14ac:dyDescent="0.15">
      <c r="A92" s="69" t="s">
        <v>59</v>
      </c>
      <c r="B92" s="79" t="s">
        <v>99</v>
      </c>
      <c r="C92" s="79" t="s">
        <v>99</v>
      </c>
      <c r="D92" s="79" t="s">
        <v>99</v>
      </c>
      <c r="E92" s="80" t="s">
        <v>99</v>
      </c>
      <c r="G92" s="69" t="s">
        <v>59</v>
      </c>
      <c r="H92" s="79" t="s">
        <v>99</v>
      </c>
      <c r="I92" s="79" t="s">
        <v>99</v>
      </c>
      <c r="J92" s="79" t="s">
        <v>99</v>
      </c>
      <c r="K92" s="77" t="str">
        <f t="shared" ref="K92:K93" si="30">IF(ISERROR((H92-I92)/ABS(I92)),"",(H92-I92)/ABS(I92))</f>
        <v/>
      </c>
      <c r="L92" s="79">
        <v>181326600</v>
      </c>
      <c r="M92" s="81"/>
      <c r="N92" s="76"/>
    </row>
    <row r="93" spans="1:14" ht="9" x14ac:dyDescent="0.15">
      <c r="A93" s="69" t="s">
        <v>58</v>
      </c>
      <c r="B93" s="79" t="s">
        <v>99</v>
      </c>
      <c r="C93" s="79" t="s">
        <v>99</v>
      </c>
      <c r="D93" s="79" t="s">
        <v>99</v>
      </c>
      <c r="E93" s="80" t="s">
        <v>99</v>
      </c>
      <c r="G93" s="69" t="s">
        <v>58</v>
      </c>
      <c r="H93" s="79" t="s">
        <v>99</v>
      </c>
      <c r="I93" s="79" t="s">
        <v>99</v>
      </c>
      <c r="J93" s="79" t="s">
        <v>99</v>
      </c>
      <c r="K93" s="77" t="str">
        <f t="shared" si="30"/>
        <v/>
      </c>
      <c r="L93" s="79">
        <v>112203000</v>
      </c>
      <c r="M93" s="81"/>
      <c r="N93" s="76"/>
    </row>
    <row r="94" spans="1:14" ht="5.0999999999999996" customHeight="1" x14ac:dyDescent="0.15">
      <c r="A94" s="78"/>
      <c r="B94" s="83"/>
      <c r="C94" s="83"/>
      <c r="D94" s="83"/>
      <c r="E94" s="82"/>
      <c r="G94" s="78"/>
      <c r="H94" s="83"/>
      <c r="I94" s="83"/>
      <c r="J94" s="83"/>
      <c r="K94" s="84"/>
      <c r="L94" s="83"/>
      <c r="M94" s="85"/>
      <c r="N94" s="76"/>
    </row>
    <row r="95" spans="1:14" ht="3" customHeight="1" x14ac:dyDescent="0.15">
      <c r="A95" s="78"/>
      <c r="B95" s="79"/>
      <c r="C95" s="79"/>
      <c r="D95" s="79"/>
      <c r="E95" s="80"/>
      <c r="G95" s="69"/>
      <c r="H95" s="79"/>
      <c r="I95" s="79"/>
      <c r="J95" s="79"/>
      <c r="K95" s="77"/>
      <c r="L95" s="79"/>
      <c r="M95" s="81"/>
      <c r="N95" s="76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7" t="s">
        <v>99</v>
      </c>
      <c r="G96" s="71" t="s">
        <v>43</v>
      </c>
      <c r="H96" s="67" t="s">
        <v>99</v>
      </c>
      <c r="I96" s="67" t="s">
        <v>99</v>
      </c>
      <c r="J96" s="67" t="s">
        <v>99</v>
      </c>
      <c r="K96" s="88" t="str">
        <f t="shared" ref="K96" si="31">IF(ISERROR((H96-I96)/ABS(I96)),"",(H96-I96)/ABS(I96))</f>
        <v/>
      </c>
      <c r="L96" s="67">
        <v>293529600</v>
      </c>
      <c r="M96" s="89"/>
      <c r="N96" s="68"/>
    </row>
    <row r="97" spans="1:14" ht="3" customHeight="1" x14ac:dyDescent="0.15">
      <c r="A97" s="78"/>
      <c r="B97" s="83"/>
      <c r="C97" s="83"/>
      <c r="D97" s="83"/>
      <c r="E97" s="82"/>
      <c r="G97" s="78"/>
      <c r="H97" s="83"/>
      <c r="I97" s="83"/>
      <c r="J97" s="83"/>
      <c r="K97" s="84"/>
      <c r="L97" s="83"/>
      <c r="M97" s="85"/>
      <c r="N97" s="76"/>
    </row>
    <row r="98" spans="1:14" ht="5.0999999999999996" customHeight="1" x14ac:dyDescent="0.15">
      <c r="A98" s="69"/>
      <c r="B98" s="79"/>
      <c r="C98" s="79"/>
      <c r="D98" s="79"/>
      <c r="E98" s="80"/>
      <c r="G98" s="69"/>
      <c r="H98" s="79"/>
      <c r="I98" s="79"/>
      <c r="J98" s="79"/>
      <c r="K98" s="77"/>
      <c r="L98" s="79"/>
      <c r="M98" s="81"/>
      <c r="N98" s="76"/>
    </row>
    <row r="99" spans="1:14" ht="9" customHeight="1" x14ac:dyDescent="0.15">
      <c r="A99" s="69" t="s">
        <v>36</v>
      </c>
      <c r="B99" s="79"/>
      <c r="C99" s="79"/>
      <c r="D99" s="79"/>
      <c r="E99" s="80"/>
      <c r="G99" s="69" t="s">
        <v>36</v>
      </c>
      <c r="H99" s="79"/>
      <c r="I99" s="79"/>
      <c r="J99" s="79"/>
      <c r="K99" s="77"/>
      <c r="L99" s="79"/>
      <c r="M99" s="81"/>
      <c r="N99" s="76"/>
    </row>
    <row r="100" spans="1:14" ht="9" customHeight="1" x14ac:dyDescent="0.15">
      <c r="A100" s="69" t="s">
        <v>78</v>
      </c>
      <c r="B100" s="79"/>
      <c r="C100" s="79"/>
      <c r="D100" s="79"/>
      <c r="E100" s="80"/>
      <c r="G100" s="69" t="s">
        <v>78</v>
      </c>
      <c r="H100" s="79"/>
      <c r="I100" s="79"/>
      <c r="J100" s="79"/>
      <c r="K100" s="77"/>
      <c r="L100" s="79"/>
      <c r="M100" s="81"/>
      <c r="N100" s="76"/>
    </row>
    <row r="101" spans="1:14" ht="9" x14ac:dyDescent="0.15">
      <c r="A101" s="69" t="s">
        <v>41</v>
      </c>
      <c r="B101" s="79" t="s">
        <v>99</v>
      </c>
      <c r="C101" s="79" t="s">
        <v>99</v>
      </c>
      <c r="D101" s="79" t="s">
        <v>99</v>
      </c>
      <c r="E101" s="80" t="s">
        <v>99</v>
      </c>
      <c r="G101" s="69" t="s">
        <v>41</v>
      </c>
      <c r="H101" s="79" t="s">
        <v>99</v>
      </c>
      <c r="I101" s="79" t="s">
        <v>99</v>
      </c>
      <c r="J101" s="79" t="s">
        <v>99</v>
      </c>
      <c r="K101" s="77" t="str">
        <f t="shared" ref="K101:K102" si="32">IF(ISERROR((H101-I101)/ABS(I101)),"",(H101-I101)/ABS(I101))</f>
        <v/>
      </c>
      <c r="L101" s="79">
        <v>39967</v>
      </c>
      <c r="M101" s="81"/>
      <c r="N101" s="76"/>
    </row>
    <row r="102" spans="1:14" ht="9" x14ac:dyDescent="0.15">
      <c r="A102" s="69" t="s">
        <v>84</v>
      </c>
      <c r="B102" s="79" t="s">
        <v>99</v>
      </c>
      <c r="C102" s="79" t="s">
        <v>99</v>
      </c>
      <c r="D102" s="79" t="s">
        <v>99</v>
      </c>
      <c r="E102" s="80" t="s">
        <v>99</v>
      </c>
      <c r="G102" s="69" t="s">
        <v>84</v>
      </c>
      <c r="H102" s="79" t="s">
        <v>99</v>
      </c>
      <c r="I102" s="79" t="s">
        <v>99</v>
      </c>
      <c r="J102" s="79" t="s">
        <v>99</v>
      </c>
      <c r="K102" s="77" t="str">
        <f t="shared" si="32"/>
        <v/>
      </c>
      <c r="L102" s="79">
        <v>7223580</v>
      </c>
      <c r="M102" s="81"/>
      <c r="N102" s="76"/>
    </row>
    <row r="103" spans="1:14" ht="9" x14ac:dyDescent="0.15">
      <c r="A103" s="69" t="s">
        <v>4</v>
      </c>
      <c r="B103" s="79"/>
      <c r="C103" s="79"/>
      <c r="D103" s="79"/>
      <c r="E103" s="80"/>
      <c r="G103" s="69" t="s">
        <v>4</v>
      </c>
      <c r="H103" s="79"/>
      <c r="I103" s="79"/>
      <c r="J103" s="79"/>
      <c r="K103" s="77"/>
      <c r="L103" s="79"/>
      <c r="M103" s="81"/>
      <c r="N103" s="76"/>
    </row>
    <row r="104" spans="1:14" ht="9" x14ac:dyDescent="0.15">
      <c r="A104" s="69" t="s">
        <v>83</v>
      </c>
      <c r="B104" s="79" t="s">
        <v>99</v>
      </c>
      <c r="C104" s="79" t="s">
        <v>99</v>
      </c>
      <c r="D104" s="79" t="s">
        <v>99</v>
      </c>
      <c r="E104" s="80" t="s">
        <v>99</v>
      </c>
      <c r="G104" s="69" t="s">
        <v>41</v>
      </c>
      <c r="H104" s="79" t="s">
        <v>99</v>
      </c>
      <c r="I104" s="79" t="s">
        <v>99</v>
      </c>
      <c r="J104" s="79" t="s">
        <v>99</v>
      </c>
      <c r="K104" s="77" t="str">
        <f t="shared" ref="K104:K106" si="33">IF(ISERROR((H104-I104)/ABS(I104)),"",(H104-I104)/ABS(I104))</f>
        <v/>
      </c>
      <c r="L104" s="79">
        <v>1146</v>
      </c>
      <c r="M104" s="81"/>
      <c r="N104" s="76"/>
    </row>
    <row r="105" spans="1:14" ht="9" x14ac:dyDescent="0.15">
      <c r="A105" s="70" t="s">
        <v>108</v>
      </c>
      <c r="B105" s="79" t="s">
        <v>99</v>
      </c>
      <c r="C105" s="79" t="s">
        <v>99</v>
      </c>
      <c r="D105" s="79" t="s">
        <v>99</v>
      </c>
      <c r="E105" s="80" t="s">
        <v>99</v>
      </c>
      <c r="G105" s="91" t="s">
        <v>109</v>
      </c>
      <c r="H105" s="79" t="s">
        <v>99</v>
      </c>
      <c r="I105" s="79" t="s">
        <v>99</v>
      </c>
      <c r="J105" s="79" t="s">
        <v>99</v>
      </c>
      <c r="K105" s="77" t="str">
        <f t="shared" si="33"/>
        <v/>
      </c>
      <c r="L105" s="79">
        <v>-67158000</v>
      </c>
      <c r="M105" s="81"/>
      <c r="N105" s="76"/>
    </row>
    <row r="106" spans="1:14" ht="9" x14ac:dyDescent="0.15">
      <c r="A106" s="69" t="s">
        <v>110</v>
      </c>
      <c r="B106" s="79" t="s">
        <v>99</v>
      </c>
      <c r="C106" s="79" t="s">
        <v>99</v>
      </c>
      <c r="D106" s="79" t="s">
        <v>99</v>
      </c>
      <c r="E106" s="80" t="s">
        <v>99</v>
      </c>
      <c r="G106" s="69" t="s">
        <v>110</v>
      </c>
      <c r="H106" s="79" t="s">
        <v>99</v>
      </c>
      <c r="I106" s="79" t="s">
        <v>99</v>
      </c>
      <c r="J106" s="79" t="s">
        <v>99</v>
      </c>
      <c r="K106" s="77" t="str">
        <f t="shared" si="33"/>
        <v/>
      </c>
      <c r="L106" s="79" t="s">
        <v>99</v>
      </c>
      <c r="M106" s="81"/>
      <c r="N106" s="76"/>
    </row>
    <row r="107" spans="1:14" ht="9" x14ac:dyDescent="0.15">
      <c r="A107" s="69" t="s">
        <v>52</v>
      </c>
      <c r="B107" s="79"/>
      <c r="C107" s="79"/>
      <c r="D107" s="79"/>
      <c r="E107" s="80"/>
      <c r="G107" s="69" t="s">
        <v>52</v>
      </c>
      <c r="H107" s="67"/>
      <c r="I107" s="79"/>
      <c r="J107" s="79"/>
      <c r="K107" s="77"/>
      <c r="L107" s="79"/>
      <c r="M107" s="81"/>
      <c r="N107" s="76"/>
    </row>
    <row r="108" spans="1:14" ht="9" x14ac:dyDescent="0.15">
      <c r="A108" s="69" t="s">
        <v>84</v>
      </c>
      <c r="B108" s="79" t="s">
        <v>99</v>
      </c>
      <c r="C108" s="79" t="s">
        <v>99</v>
      </c>
      <c r="D108" s="79" t="s">
        <v>99</v>
      </c>
      <c r="E108" s="80" t="s">
        <v>99</v>
      </c>
      <c r="G108" s="69" t="s">
        <v>84</v>
      </c>
      <c r="H108" s="79" t="s">
        <v>99</v>
      </c>
      <c r="I108" s="79" t="s">
        <v>99</v>
      </c>
      <c r="J108" s="79" t="s">
        <v>99</v>
      </c>
      <c r="K108" s="77" t="str">
        <f t="shared" ref="K108:K111" si="34">IF(ISERROR((H108-I108)/ABS(I108)),"",(H108-I108)/ABS(I108))</f>
        <v/>
      </c>
      <c r="L108" s="79">
        <v>4782960</v>
      </c>
      <c r="M108" s="81"/>
      <c r="N108" s="76"/>
    </row>
    <row r="109" spans="1:14" ht="9" x14ac:dyDescent="0.15">
      <c r="A109" s="69" t="s">
        <v>5</v>
      </c>
      <c r="B109" s="79"/>
      <c r="C109" s="79"/>
      <c r="D109" s="79"/>
      <c r="E109" s="80"/>
      <c r="G109" s="69" t="s">
        <v>5</v>
      </c>
      <c r="H109" s="79"/>
      <c r="I109" s="79"/>
      <c r="J109" s="79"/>
      <c r="K109" s="77"/>
      <c r="L109" s="79"/>
      <c r="M109" s="81"/>
      <c r="N109" s="76"/>
    </row>
    <row r="110" spans="1:14" ht="9" x14ac:dyDescent="0.15">
      <c r="A110" s="69" t="s">
        <v>83</v>
      </c>
      <c r="B110" s="79" t="s">
        <v>99</v>
      </c>
      <c r="C110" s="79" t="s">
        <v>99</v>
      </c>
      <c r="D110" s="79" t="s">
        <v>99</v>
      </c>
      <c r="E110" s="80" t="s">
        <v>99</v>
      </c>
      <c r="G110" s="69" t="s">
        <v>83</v>
      </c>
      <c r="H110" s="79" t="s">
        <v>99</v>
      </c>
      <c r="I110" s="79" t="s">
        <v>99</v>
      </c>
      <c r="J110" s="79" t="s">
        <v>99</v>
      </c>
      <c r="K110" s="77" t="str">
        <f t="shared" si="34"/>
        <v/>
      </c>
      <c r="L110" s="79">
        <v>49140</v>
      </c>
      <c r="M110" s="81"/>
      <c r="N110" s="76"/>
    </row>
    <row r="111" spans="1:14" ht="9" x14ac:dyDescent="0.15">
      <c r="A111" s="69" t="s">
        <v>84</v>
      </c>
      <c r="B111" s="79" t="s">
        <v>99</v>
      </c>
      <c r="C111" s="79" t="s">
        <v>99</v>
      </c>
      <c r="D111" s="79" t="s">
        <v>99</v>
      </c>
      <c r="E111" s="80" t="s">
        <v>99</v>
      </c>
      <c r="G111" s="69" t="s">
        <v>84</v>
      </c>
      <c r="H111" s="79" t="s">
        <v>99</v>
      </c>
      <c r="I111" s="79" t="s">
        <v>99</v>
      </c>
      <c r="J111" s="79" t="s">
        <v>99</v>
      </c>
      <c r="K111" s="77" t="str">
        <f t="shared" si="34"/>
        <v/>
      </c>
      <c r="L111" s="79">
        <v>3456180</v>
      </c>
      <c r="M111" s="81"/>
      <c r="N111" s="76"/>
    </row>
    <row r="112" spans="1:14" ht="5.0999999999999996" customHeight="1" x14ac:dyDescent="0.15">
      <c r="A112" s="78"/>
      <c r="B112" s="83"/>
      <c r="C112" s="83"/>
      <c r="D112" s="83"/>
      <c r="E112" s="82"/>
      <c r="G112" s="78"/>
      <c r="H112" s="83"/>
      <c r="I112" s="83"/>
      <c r="J112" s="83"/>
      <c r="K112" s="84"/>
      <c r="L112" s="83"/>
      <c r="M112" s="85"/>
      <c r="N112" s="76"/>
    </row>
    <row r="113" spans="1:14" ht="3" customHeight="1" x14ac:dyDescent="0.15">
      <c r="A113" s="69"/>
      <c r="B113" s="79"/>
      <c r="C113" s="79"/>
      <c r="D113" s="79"/>
      <c r="E113" s="80"/>
      <c r="G113" s="69"/>
      <c r="H113" s="79"/>
      <c r="I113" s="79"/>
      <c r="J113" s="79"/>
      <c r="K113" s="77"/>
      <c r="L113" s="79"/>
      <c r="M113" s="81"/>
      <c r="N113" s="76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7" t="s">
        <v>99</v>
      </c>
      <c r="G114" s="71" t="s">
        <v>44</v>
      </c>
      <c r="H114" s="67" t="s">
        <v>99</v>
      </c>
      <c r="I114" s="67" t="s">
        <v>99</v>
      </c>
      <c r="J114" s="67" t="s">
        <v>99</v>
      </c>
      <c r="K114" s="88" t="str">
        <f t="shared" ref="K114" si="35">IF(ISERROR((H114-I114)/ABS(I114)),"",(H114-I114)/ABS(I114))</f>
        <v/>
      </c>
      <c r="L114" s="67">
        <v>-51605027</v>
      </c>
      <c r="M114" s="89"/>
      <c r="N114" s="68"/>
    </row>
    <row r="115" spans="1:14" ht="3" customHeight="1" x14ac:dyDescent="0.15">
      <c r="A115" s="78"/>
      <c r="B115" s="83"/>
      <c r="C115" s="83"/>
      <c r="D115" s="83"/>
      <c r="E115" s="82"/>
      <c r="G115" s="78"/>
      <c r="H115" s="83"/>
      <c r="I115" s="83"/>
      <c r="J115" s="83"/>
      <c r="K115" s="84"/>
      <c r="L115" s="83"/>
      <c r="M115" s="85"/>
      <c r="N115" s="76"/>
    </row>
    <row r="116" spans="1:14" ht="8.1" customHeight="1" x14ac:dyDescent="0.15">
      <c r="A116" s="78"/>
      <c r="B116" s="83"/>
      <c r="C116" s="83"/>
      <c r="D116" s="83"/>
      <c r="E116" s="82"/>
      <c r="G116" s="78"/>
      <c r="H116" s="83"/>
      <c r="I116" s="83"/>
      <c r="J116" s="83"/>
      <c r="K116" s="84"/>
      <c r="L116" s="83"/>
      <c r="M116" s="85"/>
      <c r="N116" s="76"/>
    </row>
    <row r="117" spans="1:14" ht="3" customHeight="1" x14ac:dyDescent="0.15">
      <c r="A117" s="69"/>
      <c r="B117" s="79"/>
      <c r="C117" s="79"/>
      <c r="D117" s="79"/>
      <c r="E117" s="80"/>
      <c r="G117" s="69"/>
      <c r="H117" s="79"/>
      <c r="I117" s="79"/>
      <c r="J117" s="79"/>
      <c r="K117" s="77"/>
      <c r="L117" s="79"/>
      <c r="M117" s="81"/>
      <c r="N117" s="76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7" t="s">
        <v>99</v>
      </c>
      <c r="G118" s="71" t="s">
        <v>79</v>
      </c>
      <c r="H118" s="67" t="s">
        <v>99</v>
      </c>
      <c r="I118" s="67" t="s">
        <v>99</v>
      </c>
      <c r="J118" s="67" t="s">
        <v>99</v>
      </c>
      <c r="K118" s="88" t="str">
        <f t="shared" ref="K118" si="36">IF(ISERROR((H118-I118)/ABS(I118)),"",(H118-I118)/ABS(I118))</f>
        <v/>
      </c>
      <c r="L118" s="67">
        <v>241924573</v>
      </c>
      <c r="M118" s="89"/>
      <c r="N118" s="68"/>
    </row>
    <row r="119" spans="1:14" ht="3" customHeight="1" x14ac:dyDescent="0.15">
      <c r="A119" s="78"/>
      <c r="B119" s="83"/>
      <c r="C119" s="83"/>
      <c r="D119" s="83"/>
      <c r="E119" s="82"/>
      <c r="G119" s="78"/>
      <c r="H119" s="83"/>
      <c r="I119" s="83"/>
      <c r="J119" s="83"/>
      <c r="K119" s="84"/>
      <c r="L119" s="83"/>
      <c r="M119" s="85"/>
      <c r="N119" s="76"/>
    </row>
    <row r="120" spans="1:14" ht="8.1" customHeight="1" x14ac:dyDescent="0.15">
      <c r="A120" s="75"/>
      <c r="B120" s="83"/>
      <c r="C120" s="83"/>
      <c r="D120" s="83"/>
      <c r="E120" s="82"/>
      <c r="G120" s="74"/>
      <c r="H120" s="83"/>
      <c r="I120" s="83"/>
      <c r="J120" s="83"/>
      <c r="K120" s="84"/>
      <c r="L120" s="83"/>
      <c r="M120" s="85"/>
      <c r="N120" s="76"/>
    </row>
    <row r="121" spans="1:14" ht="3" customHeight="1" x14ac:dyDescent="0.15">
      <c r="A121" s="69"/>
      <c r="B121" s="79"/>
      <c r="C121" s="79"/>
      <c r="D121" s="79"/>
      <c r="E121" s="80"/>
      <c r="G121" s="69"/>
      <c r="H121" s="79"/>
      <c r="I121" s="79"/>
      <c r="J121" s="79"/>
      <c r="K121" s="92"/>
      <c r="L121" s="79"/>
      <c r="M121" s="81"/>
      <c r="N121" s="76"/>
    </row>
    <row r="122" spans="1:14" s="11" customFormat="1" ht="9" x14ac:dyDescent="0.15">
      <c r="A122" s="71" t="s">
        <v>8</v>
      </c>
      <c r="B122" s="67">
        <v>312289799.23000002</v>
      </c>
      <c r="C122" s="67">
        <v>26582447.219999999</v>
      </c>
      <c r="D122" s="67">
        <v>9311990.9199999999</v>
      </c>
      <c r="E122" s="87">
        <v>295019342.93000001</v>
      </c>
      <c r="G122" s="71" t="s">
        <v>8</v>
      </c>
      <c r="H122" s="67">
        <v>298742681.57999998</v>
      </c>
      <c r="I122" s="67">
        <v>265456292.72</v>
      </c>
      <c r="J122" s="67">
        <v>33286388.859999999</v>
      </c>
      <c r="K122" s="88">
        <f t="shared" ref="K122" si="37">IF(ISERROR((H122-I122)/ABS(I122)),"",(H122-I122)/ABS(I122))</f>
        <v>0.12539310527895473</v>
      </c>
      <c r="L122" s="67">
        <v>2422699173</v>
      </c>
      <c r="M122" s="89">
        <f t="shared" ref="M122" si="38">H122/L122</f>
        <v>0.12330985411204413</v>
      </c>
      <c r="N122" s="68"/>
    </row>
    <row r="123" spans="1:14" ht="3" customHeight="1" x14ac:dyDescent="0.15">
      <c r="A123" s="74"/>
      <c r="B123" s="83"/>
      <c r="C123" s="83"/>
      <c r="D123" s="83"/>
      <c r="E123" s="82"/>
      <c r="G123" s="74"/>
      <c r="H123" s="83"/>
      <c r="I123" s="83"/>
      <c r="J123" s="83"/>
      <c r="K123" s="93"/>
      <c r="L123" s="83"/>
      <c r="M123" s="94"/>
      <c r="N123" s="76"/>
    </row>
    <row r="124" spans="1:14" ht="6" customHeight="1" x14ac:dyDescent="0.15">
      <c r="A124" s="76"/>
      <c r="B124" s="95"/>
      <c r="C124" s="95"/>
      <c r="D124" s="95"/>
      <c r="E124" s="95"/>
      <c r="G124" s="76"/>
      <c r="H124" s="95"/>
      <c r="I124" s="95"/>
      <c r="J124" s="95"/>
      <c r="K124" s="76"/>
      <c r="L124" s="95"/>
      <c r="M124" s="76"/>
      <c r="N124" s="76"/>
    </row>
    <row r="125" spans="1:14" ht="9" customHeight="1" x14ac:dyDescent="0.15">
      <c r="A125" s="64" t="s">
        <v>80</v>
      </c>
      <c r="B125" s="65">
        <v>1832719.16</v>
      </c>
      <c r="C125" s="38"/>
      <c r="D125" s="95"/>
      <c r="E125" s="96"/>
      <c r="G125" s="64" t="s">
        <v>80</v>
      </c>
      <c r="H125" s="65">
        <v>1832719.16</v>
      </c>
      <c r="I125" s="38"/>
      <c r="J125" s="95"/>
      <c r="K125" s="76"/>
      <c r="L125" s="95"/>
      <c r="M125" s="76"/>
      <c r="N125" s="76"/>
    </row>
    <row r="126" spans="1:14" ht="9.75" customHeight="1" x14ac:dyDescent="0.15">
      <c r="A126" s="99" t="s">
        <v>111</v>
      </c>
      <c r="B126" s="99"/>
      <c r="C126" s="99"/>
      <c r="D126" s="99"/>
      <c r="E126" s="99"/>
      <c r="F126" s="6"/>
      <c r="G126" s="99" t="str">
        <f>+A126</f>
        <v>Vitoria-Gasteizen, 2019ko MARTXOAREN 12an / Vitoria-Gasteiz, 12 de MARZO DE 2019</v>
      </c>
      <c r="H126" s="99"/>
      <c r="I126" s="99"/>
      <c r="J126" s="99"/>
      <c r="K126" s="99"/>
      <c r="L126" s="99"/>
      <c r="M126" s="99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2049" r:id="rId4"/>
      </mc:Fallback>
    </mc:AlternateContent>
    <mc:AlternateContent xmlns:mc="http://schemas.openxmlformats.org/markup-compatibility/2006">
      <mc:Choice Requires="x14">
        <oleObject progId="Word.Picture.8" shapeId="205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2050" r:id="rId6"/>
      </mc:Fallback>
    </mc:AlternateContent>
    <mc:AlternateContent xmlns:mc="http://schemas.openxmlformats.org/markup-compatibility/2006">
      <mc:Choice Requires="x14">
        <oleObject progId="Word.Picture.8" shapeId="2051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051" r:id="rId7"/>
      </mc:Fallback>
    </mc:AlternateContent>
    <mc:AlternateContent xmlns:mc="http://schemas.openxmlformats.org/markup-compatibility/2006">
      <mc:Choice Requires="x14">
        <oleObject progId="Word.Picture.8" shapeId="2052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052" r:id="rId9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>
      <selection activeCell="A64" sqref="A64"/>
    </sheetView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116</v>
      </c>
      <c r="B9" s="71" t="s">
        <v>24</v>
      </c>
      <c r="C9" s="71" t="s">
        <v>15</v>
      </c>
      <c r="D9" s="71" t="s">
        <v>26</v>
      </c>
      <c r="E9" s="72" t="s">
        <v>16</v>
      </c>
      <c r="G9" s="62" t="s">
        <v>115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2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2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2"/>
      <c r="N10" s="68"/>
    </row>
    <row r="11" spans="1:14" s="11" customFormat="1" ht="10.5" x14ac:dyDescent="0.15">
      <c r="A11" s="63" t="s">
        <v>114</v>
      </c>
      <c r="B11" s="71" t="s">
        <v>23</v>
      </c>
      <c r="C11" s="71" t="s">
        <v>12</v>
      </c>
      <c r="D11" s="71" t="s">
        <v>13</v>
      </c>
      <c r="E11" s="72" t="s">
        <v>17</v>
      </c>
      <c r="G11" s="62" t="s">
        <v>113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2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3"/>
      <c r="H12" s="74"/>
      <c r="I12" s="74"/>
      <c r="J12" s="74"/>
      <c r="K12" s="74"/>
      <c r="L12" s="74"/>
      <c r="M12" s="75"/>
      <c r="N12" s="76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7"/>
      <c r="L13" s="69"/>
      <c r="M13" s="78"/>
      <c r="N13" s="76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7"/>
      <c r="L14" s="69"/>
      <c r="M14" s="78"/>
      <c r="N14" s="76"/>
    </row>
    <row r="15" spans="1:14" ht="9" x14ac:dyDescent="0.15">
      <c r="A15" s="69" t="s">
        <v>81</v>
      </c>
      <c r="B15" s="79">
        <v>45179628.909999996</v>
      </c>
      <c r="C15" s="79">
        <v>48501.08</v>
      </c>
      <c r="D15" s="79">
        <v>553968.73</v>
      </c>
      <c r="E15" s="80">
        <v>45685096.560000002</v>
      </c>
      <c r="G15" s="69" t="s">
        <v>81</v>
      </c>
      <c r="H15" s="79">
        <v>175836801.03</v>
      </c>
      <c r="I15" s="79">
        <v>168981678.28999999</v>
      </c>
      <c r="J15" s="79">
        <v>6855122.7400000002</v>
      </c>
      <c r="K15" s="77">
        <f t="shared" ref="K15:K21" si="0">IF(ISERROR((H15-I15)/ABS(I15)),"",(H15-I15)/ABS(I15))</f>
        <v>4.056725444657678E-2</v>
      </c>
      <c r="L15" s="79">
        <v>830000000</v>
      </c>
      <c r="M15" s="81">
        <f t="shared" ref="M15:M21" si="1">H15/L15</f>
        <v>0.2118515675060241</v>
      </c>
      <c r="N15" s="76"/>
    </row>
    <row r="16" spans="1:14" ht="9" x14ac:dyDescent="0.15">
      <c r="A16" s="69" t="s">
        <v>45</v>
      </c>
      <c r="B16" s="79">
        <v>1670185.99</v>
      </c>
      <c r="C16" s="79">
        <v>22526.37</v>
      </c>
      <c r="D16" s="79">
        <v>18634.599999999999</v>
      </c>
      <c r="E16" s="80">
        <v>1666294.22</v>
      </c>
      <c r="G16" s="69" t="s">
        <v>45</v>
      </c>
      <c r="H16" s="79">
        <v>6825220.3899999997</v>
      </c>
      <c r="I16" s="79">
        <v>18157151.440000001</v>
      </c>
      <c r="J16" s="79">
        <v>-11331931.050000001</v>
      </c>
      <c r="K16" s="77">
        <f t="shared" si="0"/>
        <v>-0.62410290994411621</v>
      </c>
      <c r="L16" s="79">
        <v>17700000</v>
      </c>
      <c r="M16" s="81">
        <f t="shared" si="1"/>
        <v>0.38560567175141242</v>
      </c>
      <c r="N16" s="76"/>
    </row>
    <row r="17" spans="1:14" ht="9" x14ac:dyDescent="0.15">
      <c r="A17" s="69" t="s">
        <v>46</v>
      </c>
      <c r="B17" s="79">
        <v>156073.47</v>
      </c>
      <c r="C17" s="79">
        <v>163.76</v>
      </c>
      <c r="D17" s="79">
        <v>21401.17</v>
      </c>
      <c r="E17" s="80">
        <v>177310.88</v>
      </c>
      <c r="G17" s="69" t="s">
        <v>46</v>
      </c>
      <c r="H17" s="79">
        <v>2272294.5499999998</v>
      </c>
      <c r="I17" s="79">
        <v>2396114.1</v>
      </c>
      <c r="J17" s="79">
        <v>-123819.55</v>
      </c>
      <c r="K17" s="77">
        <f t="shared" si="0"/>
        <v>-5.1675147690170627E-2</v>
      </c>
      <c r="L17" s="79">
        <v>9700000</v>
      </c>
      <c r="M17" s="81">
        <f t="shared" si="1"/>
        <v>0.23425717010309277</v>
      </c>
      <c r="N17" s="76"/>
    </row>
    <row r="18" spans="1:14" ht="9" x14ac:dyDescent="0.15">
      <c r="A18" s="69" t="s">
        <v>60</v>
      </c>
      <c r="B18" s="79">
        <v>135170.14000000001</v>
      </c>
      <c r="C18" s="79">
        <v>84.14</v>
      </c>
      <c r="D18" s="79" t="s">
        <v>99</v>
      </c>
      <c r="E18" s="80">
        <v>135086</v>
      </c>
      <c r="G18" s="69" t="s">
        <v>60</v>
      </c>
      <c r="H18" s="79">
        <v>367046.11</v>
      </c>
      <c r="I18" s="79">
        <v>1034732.89</v>
      </c>
      <c r="J18" s="79">
        <v>-667686.78</v>
      </c>
      <c r="K18" s="77">
        <f t="shared" si="0"/>
        <v>-0.64527453070521423</v>
      </c>
      <c r="L18" s="79">
        <v>3600000</v>
      </c>
      <c r="M18" s="81">
        <f t="shared" si="1"/>
        <v>0.10195725277777777</v>
      </c>
      <c r="N18" s="76"/>
    </row>
    <row r="19" spans="1:14" ht="9" x14ac:dyDescent="0.15">
      <c r="A19" s="69" t="s">
        <v>61</v>
      </c>
      <c r="B19" s="79" t="s">
        <v>99</v>
      </c>
      <c r="C19" s="79" t="s">
        <v>99</v>
      </c>
      <c r="D19" s="79" t="s">
        <v>99</v>
      </c>
      <c r="E19" s="80" t="s">
        <v>99</v>
      </c>
      <c r="G19" s="69" t="s">
        <v>61</v>
      </c>
      <c r="H19" s="79">
        <v>1242158.2</v>
      </c>
      <c r="I19" s="79">
        <v>1847258.3</v>
      </c>
      <c r="J19" s="79">
        <v>-605100.1</v>
      </c>
      <c r="K19" s="77">
        <f t="shared" si="0"/>
        <v>-0.32756658881976608</v>
      </c>
      <c r="L19" s="79">
        <v>2900000</v>
      </c>
      <c r="M19" s="81">
        <f t="shared" si="1"/>
        <v>0.42833041379310344</v>
      </c>
      <c r="N19" s="76"/>
    </row>
    <row r="20" spans="1:14" ht="9" x14ac:dyDescent="0.15">
      <c r="A20" s="69" t="s">
        <v>47</v>
      </c>
      <c r="B20" s="79">
        <v>36928.86</v>
      </c>
      <c r="C20" s="79" t="s">
        <v>99</v>
      </c>
      <c r="D20" s="79">
        <v>94520.42</v>
      </c>
      <c r="E20" s="80">
        <v>131449.28</v>
      </c>
      <c r="G20" s="69" t="s">
        <v>47</v>
      </c>
      <c r="H20" s="79">
        <v>7549571.54</v>
      </c>
      <c r="I20" s="79">
        <v>6723618.7400000002</v>
      </c>
      <c r="J20" s="79">
        <v>825952.8</v>
      </c>
      <c r="K20" s="77">
        <f t="shared" si="0"/>
        <v>0.1228434912714875</v>
      </c>
      <c r="L20" s="79">
        <v>29800000</v>
      </c>
      <c r="M20" s="81">
        <f t="shared" si="1"/>
        <v>0.25334132684563759</v>
      </c>
      <c r="N20" s="76"/>
    </row>
    <row r="21" spans="1:14" ht="9" x14ac:dyDescent="0.15">
      <c r="A21" s="69" t="s">
        <v>62</v>
      </c>
      <c r="B21" s="79">
        <v>383576.43</v>
      </c>
      <c r="C21" s="79">
        <v>2974747.94</v>
      </c>
      <c r="D21" s="79">
        <v>277010.77</v>
      </c>
      <c r="E21" s="80">
        <v>-2314160.7400000002</v>
      </c>
      <c r="G21" s="69" t="s">
        <v>62</v>
      </c>
      <c r="H21" s="79">
        <v>-8581440.1899999995</v>
      </c>
      <c r="I21" s="79">
        <v>1690707.49</v>
      </c>
      <c r="J21" s="79">
        <v>-10272147.68</v>
      </c>
      <c r="K21" s="77">
        <f t="shared" si="0"/>
        <v>-6.0756504248999335</v>
      </c>
      <c r="L21" s="79">
        <v>-28000000</v>
      </c>
      <c r="M21" s="81">
        <f t="shared" si="1"/>
        <v>0.30648000678571424</v>
      </c>
      <c r="N21" s="76"/>
    </row>
    <row r="22" spans="1:14" ht="5.0999999999999996" customHeight="1" x14ac:dyDescent="0.15">
      <c r="A22" s="78"/>
      <c r="B22" s="82"/>
      <c r="C22" s="83"/>
      <c r="D22" s="83"/>
      <c r="E22" s="82"/>
      <c r="G22" s="78"/>
      <c r="H22" s="83"/>
      <c r="I22" s="83"/>
      <c r="J22" s="83"/>
      <c r="K22" s="84"/>
      <c r="L22" s="83"/>
      <c r="M22" s="85"/>
      <c r="N22" s="76"/>
    </row>
    <row r="23" spans="1:14" ht="3" customHeight="1" x14ac:dyDescent="0.15">
      <c r="A23" s="69"/>
      <c r="B23" s="79"/>
      <c r="C23" s="79"/>
      <c r="D23" s="79"/>
      <c r="E23" s="80"/>
      <c r="G23" s="69"/>
      <c r="H23" s="79"/>
      <c r="I23" s="79"/>
      <c r="J23" s="79"/>
      <c r="K23" s="77"/>
      <c r="L23" s="79"/>
      <c r="M23" s="81"/>
      <c r="N23" s="76"/>
    </row>
    <row r="24" spans="1:14" s="11" customFormat="1" ht="9" x14ac:dyDescent="0.15">
      <c r="A24" s="86" t="s">
        <v>2</v>
      </c>
      <c r="B24" s="67">
        <v>47561563.799999997</v>
      </c>
      <c r="C24" s="67">
        <v>3046023.29</v>
      </c>
      <c r="D24" s="67">
        <v>965535.69</v>
      </c>
      <c r="E24" s="87">
        <v>45481076.200000003</v>
      </c>
      <c r="G24" s="86" t="s">
        <v>2</v>
      </c>
      <c r="H24" s="67">
        <v>185511651.63</v>
      </c>
      <c r="I24" s="67">
        <v>200831261.25</v>
      </c>
      <c r="J24" s="67">
        <v>-15319609.619999999</v>
      </c>
      <c r="K24" s="88">
        <f>IF(ISERROR((H24-I24)/ABS(I24)),"",(H24-I24)/ABS(I24))</f>
        <v>-7.6281000899206391E-2</v>
      </c>
      <c r="L24" s="67">
        <v>865700000</v>
      </c>
      <c r="M24" s="89">
        <f>H24/L24</f>
        <v>0.21429092252512416</v>
      </c>
      <c r="N24" s="68"/>
    </row>
    <row r="25" spans="1:14" ht="3" customHeight="1" x14ac:dyDescent="0.15">
      <c r="A25" s="78"/>
      <c r="B25" s="83"/>
      <c r="C25" s="83"/>
      <c r="D25" s="83"/>
      <c r="E25" s="82"/>
      <c r="G25" s="78"/>
      <c r="H25" s="83"/>
      <c r="I25" s="83"/>
      <c r="J25" s="83"/>
      <c r="K25" s="84"/>
      <c r="L25" s="83"/>
      <c r="M25" s="85"/>
      <c r="N25" s="76"/>
    </row>
    <row r="26" spans="1:14" ht="5.0999999999999996" customHeight="1" x14ac:dyDescent="0.15">
      <c r="A26" s="69"/>
      <c r="B26" s="79"/>
      <c r="C26" s="79"/>
      <c r="D26" s="79"/>
      <c r="E26" s="80"/>
      <c r="G26" s="69"/>
      <c r="H26" s="79"/>
      <c r="I26" s="79"/>
      <c r="J26" s="79"/>
      <c r="K26" s="77"/>
      <c r="L26" s="79"/>
      <c r="M26" s="81"/>
      <c r="N26" s="76"/>
    </row>
    <row r="27" spans="1:14" ht="9" customHeight="1" x14ac:dyDescent="0.15">
      <c r="A27" s="69" t="s">
        <v>3</v>
      </c>
      <c r="B27" s="79"/>
      <c r="C27" s="79"/>
      <c r="D27" s="79"/>
      <c r="E27" s="80"/>
      <c r="G27" s="69" t="s">
        <v>3</v>
      </c>
      <c r="H27" s="79"/>
      <c r="I27" s="79"/>
      <c r="J27" s="79"/>
      <c r="K27" s="77"/>
      <c r="L27" s="79"/>
      <c r="M27" s="81"/>
      <c r="N27" s="76"/>
    </row>
    <row r="28" spans="1:14" ht="9" x14ac:dyDescent="0.15">
      <c r="A28" s="69" t="s">
        <v>45</v>
      </c>
      <c r="B28" s="79">
        <v>1670185.99</v>
      </c>
      <c r="C28" s="79">
        <v>22526.35</v>
      </c>
      <c r="D28" s="79">
        <v>18634.59</v>
      </c>
      <c r="E28" s="80">
        <v>1666294.23</v>
      </c>
      <c r="G28" s="69" t="s">
        <v>45</v>
      </c>
      <c r="H28" s="79">
        <v>6825220.3899999997</v>
      </c>
      <c r="I28" s="79">
        <v>18157151.379999999</v>
      </c>
      <c r="J28" s="79">
        <v>-11331930.99</v>
      </c>
      <c r="K28" s="77">
        <f>IF(ISERROR((H28-I28)/ABS(I28)),"",(H28-I28)/ABS(I28))</f>
        <v>-0.6241029087019706</v>
      </c>
      <c r="L28" s="79">
        <v>17700000</v>
      </c>
      <c r="M28" s="81">
        <f>H28/L28</f>
        <v>0.38560567175141242</v>
      </c>
      <c r="N28" s="76"/>
    </row>
    <row r="29" spans="1:14" ht="9" x14ac:dyDescent="0.15">
      <c r="A29" s="69" t="s">
        <v>46</v>
      </c>
      <c r="B29" s="79">
        <v>156073.46</v>
      </c>
      <c r="C29" s="79">
        <v>163.75</v>
      </c>
      <c r="D29" s="79">
        <v>21401.14</v>
      </c>
      <c r="E29" s="80">
        <v>177310.85</v>
      </c>
      <c r="G29" s="69" t="s">
        <v>46</v>
      </c>
      <c r="H29" s="79">
        <v>2272294.4900000002</v>
      </c>
      <c r="I29" s="79">
        <v>2396114.0099999998</v>
      </c>
      <c r="J29" s="79">
        <v>-123819.52</v>
      </c>
      <c r="K29" s="77">
        <f>IF(ISERROR((H29-I29)/ABS(I29)),"",(H29-I29)/ABS(I29))</f>
        <v>-5.1675137110858749E-2</v>
      </c>
      <c r="L29" s="79">
        <v>9700000</v>
      </c>
      <c r="M29" s="81">
        <f>H29/L29</f>
        <v>0.2342571639175258</v>
      </c>
      <c r="N29" s="76"/>
    </row>
    <row r="30" spans="1:14" ht="9" x14ac:dyDescent="0.15">
      <c r="A30" s="69" t="s">
        <v>63</v>
      </c>
      <c r="B30" s="79">
        <v>135170.13</v>
      </c>
      <c r="C30" s="79">
        <v>84.14</v>
      </c>
      <c r="D30" s="79" t="s">
        <v>99</v>
      </c>
      <c r="E30" s="80">
        <v>135085.99</v>
      </c>
      <c r="G30" s="69" t="s">
        <v>63</v>
      </c>
      <c r="H30" s="79">
        <v>367046.09</v>
      </c>
      <c r="I30" s="79">
        <v>1034732.88</v>
      </c>
      <c r="J30" s="79">
        <v>-667686.79</v>
      </c>
      <c r="K30" s="77">
        <f>IF(ISERROR((H30-I30)/ABS(I30)),"",(H30-I30)/ABS(I30))</f>
        <v>-0.64527454660569017</v>
      </c>
      <c r="L30" s="79">
        <v>3600000</v>
      </c>
      <c r="M30" s="81">
        <f>H30/L30</f>
        <v>0.10195724722222223</v>
      </c>
      <c r="N30" s="76"/>
    </row>
    <row r="31" spans="1:14" ht="9" x14ac:dyDescent="0.15">
      <c r="A31" s="69" t="s">
        <v>1</v>
      </c>
      <c r="B31" s="79">
        <v>1348332.89</v>
      </c>
      <c r="C31" s="79">
        <v>194808.93</v>
      </c>
      <c r="D31" s="79">
        <v>35894.49</v>
      </c>
      <c r="E31" s="80">
        <v>1189418.45</v>
      </c>
      <c r="G31" s="69" t="s">
        <v>1</v>
      </c>
      <c r="H31" s="79">
        <v>2231492.2799999998</v>
      </c>
      <c r="I31" s="79">
        <v>-30535043.260000002</v>
      </c>
      <c r="J31" s="79">
        <v>32766535.539999999</v>
      </c>
      <c r="K31" s="77">
        <f>IF(ISERROR((H31-I31)/ABS(I31)),"",(H31-I31)/ABS(I31))</f>
        <v>1.0730797156892582</v>
      </c>
      <c r="L31" s="79">
        <v>166300000</v>
      </c>
      <c r="M31" s="81">
        <f>H31/L31</f>
        <v>1.3418474323511724E-2</v>
      </c>
      <c r="N31" s="76"/>
    </row>
    <row r="32" spans="1:14" ht="5.0999999999999996" customHeight="1" x14ac:dyDescent="0.15">
      <c r="A32" s="78"/>
      <c r="B32" s="83"/>
      <c r="C32" s="83"/>
      <c r="D32" s="83"/>
      <c r="E32" s="82"/>
      <c r="G32" s="78"/>
      <c r="H32" s="83"/>
      <c r="I32" s="83"/>
      <c r="J32" s="83"/>
      <c r="K32" s="84"/>
      <c r="L32" s="83"/>
      <c r="M32" s="85"/>
      <c r="N32" s="76"/>
    </row>
    <row r="33" spans="1:14" ht="3" customHeight="1" x14ac:dyDescent="0.15">
      <c r="A33" s="69"/>
      <c r="B33" s="79"/>
      <c r="C33" s="79"/>
      <c r="D33" s="79"/>
      <c r="E33" s="80"/>
      <c r="G33" s="69"/>
      <c r="H33" s="79"/>
      <c r="I33" s="79"/>
      <c r="J33" s="79"/>
      <c r="K33" s="77"/>
      <c r="L33" s="79"/>
      <c r="M33" s="81"/>
      <c r="N33" s="76"/>
    </row>
    <row r="34" spans="1:14" s="11" customFormat="1" ht="9" x14ac:dyDescent="0.15">
      <c r="A34" s="71" t="s">
        <v>10</v>
      </c>
      <c r="B34" s="67">
        <v>3309762.47</v>
      </c>
      <c r="C34" s="67">
        <v>217583.17</v>
      </c>
      <c r="D34" s="67">
        <v>75930.22</v>
      </c>
      <c r="E34" s="87">
        <v>3168109.52</v>
      </c>
      <c r="G34" s="71" t="s">
        <v>10</v>
      </c>
      <c r="H34" s="67">
        <v>11696053.25</v>
      </c>
      <c r="I34" s="67">
        <v>-8947044.9900000002</v>
      </c>
      <c r="J34" s="67">
        <v>20643098.239999998</v>
      </c>
      <c r="K34" s="88">
        <f>IF(ISERROR((H34-I34)/ABS(I34)),"",(H34-I34)/ABS(I34))</f>
        <v>2.3072532062901812</v>
      </c>
      <c r="L34" s="67">
        <v>197300000</v>
      </c>
      <c r="M34" s="89">
        <f>H34/L34</f>
        <v>5.9280553725291438E-2</v>
      </c>
      <c r="N34" s="68"/>
    </row>
    <row r="35" spans="1:14" ht="3" customHeight="1" x14ac:dyDescent="0.15">
      <c r="A35" s="78"/>
      <c r="B35" s="83"/>
      <c r="C35" s="83"/>
      <c r="D35" s="83"/>
      <c r="E35" s="82"/>
      <c r="G35" s="78"/>
      <c r="H35" s="83"/>
      <c r="I35" s="83"/>
      <c r="J35" s="83"/>
      <c r="K35" s="84"/>
      <c r="L35" s="83"/>
      <c r="M35" s="85"/>
      <c r="N35" s="76"/>
    </row>
    <row r="36" spans="1:14" ht="5.0999999999999996" customHeight="1" x14ac:dyDescent="0.15">
      <c r="A36" s="78"/>
      <c r="B36" s="79"/>
      <c r="C36" s="79"/>
      <c r="D36" s="79"/>
      <c r="E36" s="80"/>
      <c r="G36" s="69"/>
      <c r="H36" s="79"/>
      <c r="I36" s="79"/>
      <c r="J36" s="79"/>
      <c r="K36" s="77"/>
      <c r="L36" s="79"/>
      <c r="M36" s="81"/>
      <c r="N36" s="76"/>
    </row>
    <row r="37" spans="1:14" ht="9" x14ac:dyDescent="0.15">
      <c r="A37" s="69" t="s">
        <v>64</v>
      </c>
      <c r="B37" s="79">
        <v>707006.36</v>
      </c>
      <c r="C37" s="79">
        <v>55053.24</v>
      </c>
      <c r="D37" s="79">
        <v>198.72</v>
      </c>
      <c r="E37" s="80">
        <v>652151.84</v>
      </c>
      <c r="G37" s="69" t="s">
        <v>64</v>
      </c>
      <c r="H37" s="79">
        <v>2203307.7799999998</v>
      </c>
      <c r="I37" s="79">
        <v>2779169.61</v>
      </c>
      <c r="J37" s="79">
        <v>-575861.82999999996</v>
      </c>
      <c r="K37" s="77">
        <f>IF(ISERROR((H37-I37)/ABS(I37)),"",(H37-I37)/ABS(I37))</f>
        <v>-0.20720643602604741</v>
      </c>
      <c r="L37" s="79">
        <v>14200000</v>
      </c>
      <c r="M37" s="81">
        <f>H37/L37</f>
        <v>0.15516251971830985</v>
      </c>
      <c r="N37" s="76"/>
    </row>
    <row r="38" spans="1:14" ht="9" x14ac:dyDescent="0.15">
      <c r="A38" s="69" t="s">
        <v>90</v>
      </c>
      <c r="B38" s="79">
        <v>235955.02</v>
      </c>
      <c r="C38" s="79" t="s">
        <v>99</v>
      </c>
      <c r="D38" s="79" t="s">
        <v>99</v>
      </c>
      <c r="E38" s="80">
        <v>235955.02</v>
      </c>
      <c r="G38" s="69" t="s">
        <v>90</v>
      </c>
      <c r="H38" s="79">
        <v>3101756.13</v>
      </c>
      <c r="I38" s="79">
        <v>170354.75</v>
      </c>
      <c r="J38" s="79">
        <v>2931401.38</v>
      </c>
      <c r="K38" s="77">
        <f>IF(ISERROR((H38-I38)/ABS(I38)),"",(H38-I38)/ABS(I38))</f>
        <v>17.207629256008417</v>
      </c>
      <c r="L38" s="79">
        <v>21100000</v>
      </c>
      <c r="M38" s="81">
        <f>H38/L38</f>
        <v>0.14700266018957345</v>
      </c>
      <c r="N38" s="76"/>
    </row>
    <row r="39" spans="1:14" ht="9" x14ac:dyDescent="0.15">
      <c r="A39" s="69" t="s">
        <v>65</v>
      </c>
      <c r="B39" s="79">
        <v>1589303.15</v>
      </c>
      <c r="C39" s="79" t="s">
        <v>99</v>
      </c>
      <c r="D39" s="79">
        <v>1533.14</v>
      </c>
      <c r="E39" s="80">
        <v>1590836.29</v>
      </c>
      <c r="G39" s="69" t="s">
        <v>65</v>
      </c>
      <c r="H39" s="79">
        <v>2496412.7200000002</v>
      </c>
      <c r="I39" s="79">
        <v>1985745.02</v>
      </c>
      <c r="J39" s="79">
        <v>510667.7</v>
      </c>
      <c r="K39" s="77">
        <f>IF(ISERROR((H39-I39)/ABS(I39)),"",(H39-I39)/ABS(I39))</f>
        <v>0.25716680382257745</v>
      </c>
      <c r="L39" s="79">
        <v>6600000</v>
      </c>
      <c r="M39" s="81">
        <f>H39/L39</f>
        <v>0.37824435151515157</v>
      </c>
      <c r="N39" s="76"/>
    </row>
    <row r="40" spans="1:14" ht="9" x14ac:dyDescent="0.15">
      <c r="A40" s="69" t="s">
        <v>48</v>
      </c>
      <c r="B40" s="79" t="s">
        <v>99</v>
      </c>
      <c r="C40" s="79" t="s">
        <v>99</v>
      </c>
      <c r="D40" s="79" t="s">
        <v>99</v>
      </c>
      <c r="E40" s="80" t="s">
        <v>99</v>
      </c>
      <c r="G40" s="69" t="s">
        <v>48</v>
      </c>
      <c r="H40" s="79" t="s">
        <v>99</v>
      </c>
      <c r="I40" s="79" t="s">
        <v>99</v>
      </c>
      <c r="J40" s="79" t="s">
        <v>99</v>
      </c>
      <c r="K40" s="77" t="str">
        <f>IF(ISERROR((H40-I40)/ABS(I40)),"",(H40-I40)/ABS(I40))</f>
        <v/>
      </c>
      <c r="L40" s="79">
        <v>3400000</v>
      </c>
      <c r="M40" s="81"/>
      <c r="N40" s="76"/>
    </row>
    <row r="41" spans="1:14" ht="9" x14ac:dyDescent="0.15">
      <c r="A41" s="69" t="s">
        <v>66</v>
      </c>
      <c r="B41" s="79">
        <v>118466.49</v>
      </c>
      <c r="C41" s="79" t="s">
        <v>99</v>
      </c>
      <c r="D41" s="79">
        <v>5233.82</v>
      </c>
      <c r="E41" s="80">
        <v>123700.31</v>
      </c>
      <c r="G41" s="69" t="s">
        <v>66</v>
      </c>
      <c r="H41" s="79">
        <v>144672.15</v>
      </c>
      <c r="I41" s="79">
        <v>1325968.52</v>
      </c>
      <c r="J41" s="79">
        <v>-1181296.3700000001</v>
      </c>
      <c r="K41" s="77">
        <f>IF(ISERROR((H41-I41)/ABS(I41)),"",(H41-I41)/ABS(I41))</f>
        <v>-0.89089322422224626</v>
      </c>
      <c r="L41" s="79">
        <v>3390660</v>
      </c>
      <c r="M41" s="81">
        <f>H41/L41</f>
        <v>4.2667843428712993E-2</v>
      </c>
      <c r="N41" s="76"/>
    </row>
    <row r="42" spans="1:14" ht="9" x14ac:dyDescent="0.15">
      <c r="A42" s="69" t="s">
        <v>53</v>
      </c>
      <c r="B42" s="79"/>
      <c r="C42" s="79"/>
      <c r="D42" s="79"/>
      <c r="E42" s="80"/>
      <c r="G42" s="69" t="s">
        <v>53</v>
      </c>
      <c r="H42" s="79"/>
      <c r="I42" s="79"/>
      <c r="J42" s="79"/>
      <c r="K42" s="77"/>
      <c r="L42" s="79"/>
      <c r="M42" s="81"/>
      <c r="N42" s="76"/>
    </row>
    <row r="43" spans="1:14" ht="5.0999999999999996" customHeight="1" x14ac:dyDescent="0.15">
      <c r="A43" s="78"/>
      <c r="B43" s="83"/>
      <c r="C43" s="83"/>
      <c r="D43" s="83"/>
      <c r="E43" s="82"/>
      <c r="G43" s="78"/>
      <c r="H43" s="83"/>
      <c r="I43" s="83"/>
      <c r="J43" s="83"/>
      <c r="K43" s="84"/>
      <c r="L43" s="83"/>
      <c r="M43" s="85"/>
      <c r="N43" s="76"/>
    </row>
    <row r="44" spans="1:14" ht="3" customHeight="1" x14ac:dyDescent="0.15">
      <c r="A44" s="69"/>
      <c r="B44" s="79"/>
      <c r="C44" s="79"/>
      <c r="D44" s="79"/>
      <c r="E44" s="80"/>
      <c r="G44" s="69"/>
      <c r="H44" s="79"/>
      <c r="I44" s="79"/>
      <c r="J44" s="79"/>
      <c r="K44" s="77"/>
      <c r="L44" s="79"/>
      <c r="M44" s="81"/>
      <c r="N44" s="76"/>
    </row>
    <row r="45" spans="1:14" s="11" customFormat="1" ht="9" x14ac:dyDescent="0.15">
      <c r="A45" s="71" t="s">
        <v>35</v>
      </c>
      <c r="B45" s="67">
        <v>53522057.289999999</v>
      </c>
      <c r="C45" s="67">
        <v>3318659.7</v>
      </c>
      <c r="D45" s="67">
        <v>1048431.59</v>
      </c>
      <c r="E45" s="87">
        <v>51251829.18</v>
      </c>
      <c r="G45" s="71" t="s">
        <v>35</v>
      </c>
      <c r="H45" s="67">
        <v>205153853.66</v>
      </c>
      <c r="I45" s="67">
        <v>198145454.16</v>
      </c>
      <c r="J45" s="67">
        <v>7008399.5</v>
      </c>
      <c r="K45" s="88">
        <f>IF(ISERROR((H45-I45)/ABS(I45)),"",(H45-I45)/ABS(I45))</f>
        <v>3.5369973687818267E-2</v>
      </c>
      <c r="L45" s="67">
        <v>1111690660</v>
      </c>
      <c r="M45" s="89">
        <f>H45/L45</f>
        <v>0.18454221218337841</v>
      </c>
      <c r="N45" s="68"/>
    </row>
    <row r="46" spans="1:14" ht="3" customHeight="1" x14ac:dyDescent="0.15">
      <c r="A46" s="78"/>
      <c r="B46" s="83"/>
      <c r="C46" s="83"/>
      <c r="D46" s="83"/>
      <c r="E46" s="82"/>
      <c r="G46" s="78"/>
      <c r="H46" s="83"/>
      <c r="I46" s="83"/>
      <c r="J46" s="83"/>
      <c r="K46" s="84"/>
      <c r="L46" s="83"/>
      <c r="M46" s="85"/>
      <c r="N46" s="76"/>
    </row>
    <row r="47" spans="1:14" ht="5.0999999999999996" customHeight="1" x14ac:dyDescent="0.15">
      <c r="A47" s="69"/>
      <c r="B47" s="79"/>
      <c r="C47" s="79"/>
      <c r="D47" s="79"/>
      <c r="E47" s="80"/>
      <c r="G47" s="69"/>
      <c r="H47" s="79"/>
      <c r="I47" s="79"/>
      <c r="J47" s="79"/>
      <c r="K47" s="77"/>
      <c r="L47" s="79"/>
      <c r="M47" s="81"/>
      <c r="N47" s="76"/>
    </row>
    <row r="48" spans="1:14" ht="9" x14ac:dyDescent="0.15">
      <c r="A48" s="69" t="s">
        <v>82</v>
      </c>
      <c r="B48" s="79">
        <v>42604294.68</v>
      </c>
      <c r="C48" s="79">
        <v>36384154.329999998</v>
      </c>
      <c r="D48" s="79">
        <v>1019605.73</v>
      </c>
      <c r="E48" s="80">
        <v>7239746.0800000001</v>
      </c>
      <c r="G48" s="69" t="s">
        <v>82</v>
      </c>
      <c r="H48" s="79">
        <v>128930762.59</v>
      </c>
      <c r="I48" s="79">
        <v>128476927.97</v>
      </c>
      <c r="J48" s="79">
        <v>453834.62</v>
      </c>
      <c r="K48" s="77">
        <f>IF(ISERROR((H48-I48)/ABS(I48)),"",(H48-I48)/ABS(I48))</f>
        <v>3.5324211683048445E-3</v>
      </c>
      <c r="L48" s="79">
        <v>691825680</v>
      </c>
      <c r="M48" s="81">
        <f>H48/L48</f>
        <v>0.18636307716995992</v>
      </c>
      <c r="N48" s="76"/>
    </row>
    <row r="49" spans="1:14" ht="9" x14ac:dyDescent="0.15">
      <c r="A49" s="69" t="s">
        <v>67</v>
      </c>
      <c r="B49" s="79">
        <v>1870902.77</v>
      </c>
      <c r="C49" s="79">
        <v>3247.7</v>
      </c>
      <c r="D49" s="79">
        <v>539175.05000000005</v>
      </c>
      <c r="E49" s="80">
        <v>2406830.12</v>
      </c>
      <c r="G49" s="69" t="s">
        <v>67</v>
      </c>
      <c r="H49" s="79">
        <v>5895603.1900000004</v>
      </c>
      <c r="I49" s="79">
        <v>4227038.6500000004</v>
      </c>
      <c r="J49" s="79">
        <v>1668564.54</v>
      </c>
      <c r="K49" s="77">
        <f>IF(ISERROR((H49-I49)/ABS(I49)),"",(H49-I49)/ABS(I49))</f>
        <v>0.39473605002405165</v>
      </c>
      <c r="L49" s="79">
        <v>20100000</v>
      </c>
      <c r="M49" s="81">
        <f>H49/L49</f>
        <v>0.29331359154228859</v>
      </c>
      <c r="N49" s="76"/>
    </row>
    <row r="50" spans="1:14" ht="9" x14ac:dyDescent="0.15">
      <c r="A50" s="69" t="s">
        <v>49</v>
      </c>
      <c r="B50" s="79">
        <v>574430.01</v>
      </c>
      <c r="C50" s="79">
        <v>111.92</v>
      </c>
      <c r="D50" s="79">
        <v>349.03</v>
      </c>
      <c r="E50" s="80">
        <v>574667.12</v>
      </c>
      <c r="G50" s="69" t="s">
        <v>49</v>
      </c>
      <c r="H50" s="79">
        <v>1787369.9</v>
      </c>
      <c r="I50" s="79">
        <v>1355055.29</v>
      </c>
      <c r="J50" s="79">
        <v>432314.61</v>
      </c>
      <c r="K50" s="77">
        <f>IF(ISERROR((H50-I50)/ABS(I50)),"",(H50-I50)/ABS(I50))</f>
        <v>0.31903835451614659</v>
      </c>
      <c r="L50" s="79">
        <v>8500000</v>
      </c>
      <c r="M50" s="81">
        <f>H50/L50</f>
        <v>0.21027881176470586</v>
      </c>
      <c r="N50" s="76"/>
    </row>
    <row r="51" spans="1:14" ht="9" x14ac:dyDescent="0.15">
      <c r="A51" s="69" t="s">
        <v>68</v>
      </c>
      <c r="B51" s="79">
        <v>431506.05</v>
      </c>
      <c r="C51" s="79" t="s">
        <v>99</v>
      </c>
      <c r="D51" s="79" t="s">
        <v>99</v>
      </c>
      <c r="E51" s="80">
        <v>431506.05</v>
      </c>
      <c r="G51" s="69" t="s">
        <v>68</v>
      </c>
      <c r="H51" s="79">
        <v>1089437.76</v>
      </c>
      <c r="I51" s="79">
        <v>947747.29</v>
      </c>
      <c r="J51" s="79">
        <v>141690.47</v>
      </c>
      <c r="K51" s="77">
        <f>IF(ISERROR((H51-I51)/ABS(I51)),"",(H51-I51)/ABS(I51))</f>
        <v>0.14950237420357063</v>
      </c>
      <c r="L51" s="79">
        <v>5700000</v>
      </c>
      <c r="M51" s="81">
        <f>H51/L51</f>
        <v>0.19112943157894738</v>
      </c>
      <c r="N51" s="76"/>
    </row>
    <row r="52" spans="1:14" ht="9" x14ac:dyDescent="0.15">
      <c r="A52" s="69" t="s">
        <v>69</v>
      </c>
      <c r="B52" s="79"/>
      <c r="C52" s="79"/>
      <c r="D52" s="79"/>
      <c r="E52" s="80"/>
      <c r="G52" s="69" t="s">
        <v>69</v>
      </c>
      <c r="H52" s="79"/>
      <c r="I52" s="79"/>
      <c r="J52" s="79"/>
      <c r="K52" s="77"/>
      <c r="L52" s="79"/>
      <c r="M52" s="81"/>
      <c r="N52" s="76"/>
    </row>
    <row r="53" spans="1:14" ht="9" x14ac:dyDescent="0.15">
      <c r="A53" s="69" t="s">
        <v>50</v>
      </c>
      <c r="B53" s="79">
        <v>273163.53000000003</v>
      </c>
      <c r="C53" s="79" t="s">
        <v>99</v>
      </c>
      <c r="D53" s="79" t="s">
        <v>99</v>
      </c>
      <c r="E53" s="80">
        <v>273163.53000000003</v>
      </c>
      <c r="G53" s="69" t="s">
        <v>50</v>
      </c>
      <c r="H53" s="79">
        <v>376990.07</v>
      </c>
      <c r="I53" s="79">
        <v>258301.58</v>
      </c>
      <c r="J53" s="79">
        <v>118688.49</v>
      </c>
      <c r="K53" s="77">
        <f>IF(ISERROR((H53-I53)/ABS(I53)),"",(H53-I53)/ABS(I53))</f>
        <v>0.45949579557353087</v>
      </c>
      <c r="L53" s="79">
        <v>645580</v>
      </c>
      <c r="M53" s="81">
        <f>H53/L53</f>
        <v>0.58395562130177514</v>
      </c>
      <c r="N53" s="76"/>
    </row>
    <row r="54" spans="1:14" ht="9" x14ac:dyDescent="0.15">
      <c r="A54" s="69" t="s">
        <v>51</v>
      </c>
      <c r="B54" s="79">
        <v>13965.61</v>
      </c>
      <c r="C54" s="79" t="s">
        <v>99</v>
      </c>
      <c r="D54" s="79" t="s">
        <v>99</v>
      </c>
      <c r="E54" s="80">
        <v>13965.61</v>
      </c>
      <c r="G54" s="69" t="s">
        <v>51</v>
      </c>
      <c r="H54" s="79">
        <v>19812.64</v>
      </c>
      <c r="I54" s="79">
        <v>19494.71</v>
      </c>
      <c r="J54" s="79">
        <v>317.93</v>
      </c>
      <c r="K54" s="77">
        <f>IF(ISERROR((H54-I54)/ABS(I54)),"",(H54-I54)/ABS(I54))</f>
        <v>1.6308526774699409E-2</v>
      </c>
      <c r="L54" s="79">
        <v>9620</v>
      </c>
      <c r="M54" s="81">
        <f>H54/L54</f>
        <v>2.0595259875259875</v>
      </c>
      <c r="N54" s="76"/>
    </row>
    <row r="55" spans="1:14" ht="9" x14ac:dyDescent="0.15">
      <c r="A55" s="69" t="s">
        <v>4</v>
      </c>
      <c r="B55" s="79"/>
      <c r="C55" s="79"/>
      <c r="D55" s="79"/>
      <c r="E55" s="80"/>
      <c r="G55" s="69" t="s">
        <v>4</v>
      </c>
      <c r="H55" s="79"/>
      <c r="I55" s="79"/>
      <c r="J55" s="79"/>
      <c r="K55" s="77"/>
      <c r="L55" s="79"/>
      <c r="M55" s="81"/>
      <c r="N55" s="76"/>
    </row>
    <row r="56" spans="1:14" ht="9" x14ac:dyDescent="0.15">
      <c r="A56" s="69" t="s">
        <v>106</v>
      </c>
      <c r="B56" s="79">
        <v>12249384.51</v>
      </c>
      <c r="C56" s="79" t="s">
        <v>99</v>
      </c>
      <c r="D56" s="79" t="s">
        <v>99</v>
      </c>
      <c r="E56" s="80">
        <v>12249384.51</v>
      </c>
      <c r="G56" s="69" t="s">
        <v>106</v>
      </c>
      <c r="H56" s="79">
        <v>23744527.789999999</v>
      </c>
      <c r="I56" s="79">
        <v>22597196.25</v>
      </c>
      <c r="J56" s="79">
        <v>1147331.54</v>
      </c>
      <c r="K56" s="77">
        <f>IF(ISERROR((H56-I56)/ABS(I56)),"",(H56-I56)/ABS(I56))</f>
        <v>5.0773181208266009E-2</v>
      </c>
      <c r="L56" s="79">
        <v>247338000</v>
      </c>
      <c r="M56" s="81">
        <f>H56/L56</f>
        <v>9.6000322594991472E-2</v>
      </c>
      <c r="N56" s="76"/>
    </row>
    <row r="57" spans="1:14" ht="9" x14ac:dyDescent="0.15">
      <c r="A57" s="69" t="s">
        <v>107</v>
      </c>
      <c r="B57" s="79" t="s">
        <v>99</v>
      </c>
      <c r="C57" s="79" t="s">
        <v>99</v>
      </c>
      <c r="D57" s="79" t="s">
        <v>99</v>
      </c>
      <c r="E57" s="80" t="s">
        <v>99</v>
      </c>
      <c r="G57" s="69" t="s">
        <v>107</v>
      </c>
      <c r="H57" s="79" t="s">
        <v>99</v>
      </c>
      <c r="I57" s="79">
        <v>-194366.64</v>
      </c>
      <c r="J57" s="79">
        <v>194366.64</v>
      </c>
      <c r="K57" s="77" t="str">
        <f>IF(ISERROR((H57-I57)/ABS(I57)),"",(H57-I57)/ABS(I57))</f>
        <v/>
      </c>
      <c r="L57" s="79" t="s">
        <v>99</v>
      </c>
      <c r="M57" s="81"/>
      <c r="N57" s="76"/>
    </row>
    <row r="58" spans="1:14" ht="9" x14ac:dyDescent="0.15">
      <c r="A58" s="69" t="s">
        <v>52</v>
      </c>
      <c r="B58" s="79">
        <v>3823937.66</v>
      </c>
      <c r="C58" s="79" t="s">
        <v>99</v>
      </c>
      <c r="D58" s="79" t="s">
        <v>99</v>
      </c>
      <c r="E58" s="80">
        <v>3823937.66</v>
      </c>
      <c r="G58" s="69" t="s">
        <v>52</v>
      </c>
      <c r="H58" s="79">
        <v>7020289.5899999999</v>
      </c>
      <c r="I58" s="79">
        <v>6290533.5800000001</v>
      </c>
      <c r="J58" s="79">
        <v>729756.01</v>
      </c>
      <c r="K58" s="77">
        <f>IF(ISERROR((H58-I58)/ABS(I58)),"",(H58-I58)/ABS(I58))</f>
        <v>0.11600860256436303</v>
      </c>
      <c r="L58" s="79">
        <v>59787000</v>
      </c>
      <c r="M58" s="81">
        <f>H58/L58</f>
        <v>0.11742167344071454</v>
      </c>
      <c r="N58" s="76"/>
    </row>
    <row r="59" spans="1:14" ht="9" x14ac:dyDescent="0.15">
      <c r="A59" s="69" t="s">
        <v>5</v>
      </c>
      <c r="B59" s="79">
        <v>42148.34</v>
      </c>
      <c r="C59" s="79" t="s">
        <v>99</v>
      </c>
      <c r="D59" s="79" t="s">
        <v>99</v>
      </c>
      <c r="E59" s="80">
        <v>42148.34</v>
      </c>
      <c r="G59" s="69" t="s">
        <v>5</v>
      </c>
      <c r="H59" s="79">
        <v>91371.58</v>
      </c>
      <c r="I59" s="79">
        <v>95449.16</v>
      </c>
      <c r="J59" s="79">
        <v>-4077.58</v>
      </c>
      <c r="K59" s="77">
        <f>IF(ISERROR((H59-I59)/ABS(I59)),"",(H59-I59)/ABS(I59))</f>
        <v>-4.271991497882225E-2</v>
      </c>
      <c r="L59" s="79">
        <v>606060</v>
      </c>
      <c r="M59" s="81">
        <f>H59/L59</f>
        <v>0.15076325776325777</v>
      </c>
      <c r="N59" s="76"/>
    </row>
    <row r="60" spans="1:14" ht="9" x14ac:dyDescent="0.15">
      <c r="A60" s="69" t="s">
        <v>42</v>
      </c>
      <c r="B60" s="79">
        <v>1039778.22</v>
      </c>
      <c r="C60" s="79" t="s">
        <v>99</v>
      </c>
      <c r="D60" s="79" t="s">
        <v>99</v>
      </c>
      <c r="E60" s="80">
        <v>1039778.22</v>
      </c>
      <c r="G60" s="69" t="s">
        <v>42</v>
      </c>
      <c r="H60" s="79">
        <v>2032208.24</v>
      </c>
      <c r="I60" s="79">
        <v>1916333.02</v>
      </c>
      <c r="J60" s="79">
        <v>115875.22</v>
      </c>
      <c r="K60" s="77">
        <f>IF(ISERROR((H60-I60)/ABS(I60)),"",(H60-I60)/ABS(I60))</f>
        <v>6.0467162435055247E-2</v>
      </c>
      <c r="L60" s="79">
        <v>11466000</v>
      </c>
      <c r="M60" s="81">
        <f>H60/L60</f>
        <v>0.17723776731205301</v>
      </c>
      <c r="N60" s="76"/>
    </row>
    <row r="61" spans="1:14" ht="9" x14ac:dyDescent="0.15">
      <c r="A61" s="69" t="s">
        <v>70</v>
      </c>
      <c r="B61" s="79"/>
      <c r="C61" s="79"/>
      <c r="D61" s="79"/>
      <c r="E61" s="80"/>
      <c r="G61" s="69" t="s">
        <v>70</v>
      </c>
      <c r="H61" s="79"/>
      <c r="I61" s="79"/>
      <c r="J61" s="79"/>
      <c r="K61" s="77"/>
      <c r="L61" s="79"/>
      <c r="M61" s="81"/>
      <c r="N61" s="76"/>
    </row>
    <row r="62" spans="1:14" ht="9" x14ac:dyDescent="0.15">
      <c r="A62" s="69" t="s">
        <v>71</v>
      </c>
      <c r="B62" s="79">
        <v>1131525.1200000001</v>
      </c>
      <c r="C62" s="79" t="s">
        <v>99</v>
      </c>
      <c r="D62" s="79" t="s">
        <v>99</v>
      </c>
      <c r="E62" s="80">
        <v>1131525.1200000001</v>
      </c>
      <c r="G62" s="69" t="s">
        <v>71</v>
      </c>
      <c r="H62" s="79">
        <v>1951647.12</v>
      </c>
      <c r="I62" s="79">
        <v>2068914.02</v>
      </c>
      <c r="J62" s="79">
        <v>-117266.9</v>
      </c>
      <c r="K62" s="77">
        <f>IF(ISERROR((H62-I62)/ABS(I62)),"",(H62-I62)/ABS(I62))</f>
        <v>-5.6680412461026244E-2</v>
      </c>
      <c r="L62" s="79">
        <v>9600000</v>
      </c>
      <c r="M62" s="81">
        <f>H62/L62</f>
        <v>0.20329657500000001</v>
      </c>
      <c r="N62" s="76"/>
    </row>
    <row r="63" spans="1:14" ht="9" x14ac:dyDescent="0.15">
      <c r="A63" s="69" t="s">
        <v>72</v>
      </c>
      <c r="B63" s="79" t="s">
        <v>99</v>
      </c>
      <c r="C63" s="79" t="s">
        <v>99</v>
      </c>
      <c r="D63" s="79" t="s">
        <v>99</v>
      </c>
      <c r="E63" s="80" t="s">
        <v>99</v>
      </c>
      <c r="G63" s="69" t="s">
        <v>72</v>
      </c>
      <c r="H63" s="79">
        <v>300458.11</v>
      </c>
      <c r="I63" s="79">
        <v>472280.8</v>
      </c>
      <c r="J63" s="79">
        <v>-171822.69</v>
      </c>
      <c r="K63" s="77">
        <f>IF(ISERROR((H63-I63)/ABS(I63)),"",(H63-I63)/ABS(I63))</f>
        <v>-0.36381468397614303</v>
      </c>
      <c r="L63" s="79">
        <v>1700000</v>
      </c>
      <c r="M63" s="81">
        <f>H63/L63</f>
        <v>0.17674006470588235</v>
      </c>
      <c r="N63" s="76"/>
    </row>
    <row r="64" spans="1:14" ht="9" x14ac:dyDescent="0.15">
      <c r="A64" s="69" t="s">
        <v>73</v>
      </c>
      <c r="B64" s="79">
        <v>337.84</v>
      </c>
      <c r="C64" s="79" t="s">
        <v>99</v>
      </c>
      <c r="D64" s="79" t="s">
        <v>99</v>
      </c>
      <c r="E64" s="80">
        <v>337.84</v>
      </c>
      <c r="G64" s="69" t="s">
        <v>73</v>
      </c>
      <c r="H64" s="79">
        <v>53096.87</v>
      </c>
      <c r="I64" s="79">
        <v>72141.8</v>
      </c>
      <c r="J64" s="79">
        <v>-19044.93</v>
      </c>
      <c r="K64" s="77">
        <f>IF(ISERROR((H64-I64)/ABS(I64)),"",(H64-I64)/ABS(I64))</f>
        <v>-0.26399299712510638</v>
      </c>
      <c r="L64" s="79">
        <v>350000</v>
      </c>
      <c r="M64" s="81">
        <f>H64/L64</f>
        <v>0.15170534285714288</v>
      </c>
      <c r="N64" s="76"/>
    </row>
    <row r="65" spans="1:14" ht="9" x14ac:dyDescent="0.15">
      <c r="A65" s="69" t="s">
        <v>53</v>
      </c>
      <c r="B65" s="79" t="s">
        <v>99</v>
      </c>
      <c r="C65" s="79" t="s">
        <v>99</v>
      </c>
      <c r="D65" s="79" t="s">
        <v>99</v>
      </c>
      <c r="E65" s="80" t="s">
        <v>99</v>
      </c>
      <c r="G65" s="69" t="s">
        <v>53</v>
      </c>
      <c r="H65" s="79" t="s">
        <v>99</v>
      </c>
      <c r="I65" s="79">
        <v>-3128060.89</v>
      </c>
      <c r="J65" s="79">
        <v>3128060.89</v>
      </c>
      <c r="K65" s="77" t="str">
        <f>IF(ISERROR((H65-I65)/ABS(I65)),"",(H65-I65)/ABS(I65))</f>
        <v/>
      </c>
      <c r="L65" s="79">
        <v>-819000</v>
      </c>
      <c r="M65" s="81"/>
      <c r="N65" s="76"/>
    </row>
    <row r="66" spans="1:14" ht="5.0999999999999996" customHeight="1" x14ac:dyDescent="0.15">
      <c r="A66" s="78"/>
      <c r="B66" s="83"/>
      <c r="C66" s="83"/>
      <c r="D66" s="83"/>
      <c r="E66" s="82"/>
      <c r="G66" s="78"/>
      <c r="H66" s="83"/>
      <c r="I66" s="83"/>
      <c r="J66" s="83"/>
      <c r="K66" s="84"/>
      <c r="L66" s="83"/>
      <c r="M66" s="85"/>
      <c r="N66" s="76"/>
    </row>
    <row r="67" spans="1:14" ht="3" customHeight="1" x14ac:dyDescent="0.15">
      <c r="A67" s="69"/>
      <c r="B67" s="79"/>
      <c r="C67" s="79"/>
      <c r="D67" s="79"/>
      <c r="E67" s="80"/>
      <c r="G67" s="69"/>
      <c r="H67" s="79"/>
      <c r="I67" s="79"/>
      <c r="J67" s="79"/>
      <c r="K67" s="77"/>
      <c r="L67" s="79"/>
      <c r="M67" s="81"/>
      <c r="N67" s="76"/>
    </row>
    <row r="68" spans="1:14" s="11" customFormat="1" ht="9" x14ac:dyDescent="0.15">
      <c r="A68" s="71" t="s">
        <v>9</v>
      </c>
      <c r="B68" s="67">
        <v>64055374.340000004</v>
      </c>
      <c r="C68" s="67">
        <v>36387513.950000003</v>
      </c>
      <c r="D68" s="67">
        <v>1559129.81</v>
      </c>
      <c r="E68" s="87">
        <v>29226990.199999999</v>
      </c>
      <c r="G68" s="71" t="s">
        <v>9</v>
      </c>
      <c r="H68" s="67">
        <v>173293575.44999999</v>
      </c>
      <c r="I68" s="67">
        <v>165474986.59</v>
      </c>
      <c r="J68" s="67">
        <v>7818588.8600000003</v>
      </c>
      <c r="K68" s="88">
        <f>IF(ISERROR((H68-I68)/ABS(I68)),"",(H68-I68)/ABS(I68))</f>
        <v>4.7249369956875877E-2</v>
      </c>
      <c r="L68" s="67">
        <v>1056808940</v>
      </c>
      <c r="M68" s="89">
        <f>H68/L68</f>
        <v>0.1639781505349491</v>
      </c>
      <c r="N68" s="68"/>
    </row>
    <row r="69" spans="1:14" ht="3" customHeight="1" x14ac:dyDescent="0.15">
      <c r="A69" s="78"/>
      <c r="B69" s="83"/>
      <c r="C69" s="83"/>
      <c r="D69" s="83"/>
      <c r="E69" s="82"/>
      <c r="G69" s="90"/>
      <c r="H69" s="83"/>
      <c r="I69" s="83"/>
      <c r="J69" s="83"/>
      <c r="K69" s="84"/>
      <c r="L69" s="83"/>
      <c r="M69" s="85"/>
      <c r="N69" s="76"/>
    </row>
    <row r="70" spans="1:14" ht="5.0999999999999996" customHeight="1" x14ac:dyDescent="0.15">
      <c r="A70" s="69"/>
      <c r="B70" s="79"/>
      <c r="C70" s="79"/>
      <c r="D70" s="79"/>
      <c r="E70" s="80"/>
      <c r="G70" s="78"/>
      <c r="H70" s="79"/>
      <c r="I70" s="79"/>
      <c r="J70" s="79"/>
      <c r="K70" s="77"/>
      <c r="L70" s="79"/>
      <c r="M70" s="81"/>
      <c r="N70" s="76"/>
    </row>
    <row r="71" spans="1:14" ht="9" x14ac:dyDescent="0.15">
      <c r="A71" s="69" t="s">
        <v>6</v>
      </c>
      <c r="B71" s="79" t="s">
        <v>99</v>
      </c>
      <c r="C71" s="79" t="s">
        <v>99</v>
      </c>
      <c r="D71" s="79" t="s">
        <v>99</v>
      </c>
      <c r="E71" s="80" t="s">
        <v>99</v>
      </c>
      <c r="G71" s="69" t="s">
        <v>6</v>
      </c>
      <c r="H71" s="79">
        <v>154299.4</v>
      </c>
      <c r="I71" s="79">
        <v>181454.07999999999</v>
      </c>
      <c r="J71" s="79">
        <v>-27154.68</v>
      </c>
      <c r="K71" s="77">
        <f>IF(ISERROR((H71-I71)/ABS(I71)),"",(H71-I71)/ABS(I71))</f>
        <v>-0.14965042395299127</v>
      </c>
      <c r="L71" s="79">
        <v>700000</v>
      </c>
      <c r="M71" s="81">
        <f>H71/L71</f>
        <v>0.22042771428571428</v>
      </c>
      <c r="N71" s="76"/>
    </row>
    <row r="72" spans="1:14" ht="9" x14ac:dyDescent="0.15">
      <c r="A72" s="69" t="s">
        <v>74</v>
      </c>
      <c r="B72" s="79">
        <v>4143.6499999999996</v>
      </c>
      <c r="C72" s="79" t="s">
        <v>99</v>
      </c>
      <c r="D72" s="79">
        <v>36145.379999999997</v>
      </c>
      <c r="E72" s="80">
        <v>40289.03</v>
      </c>
      <c r="G72" s="69" t="s">
        <v>74</v>
      </c>
      <c r="H72" s="79">
        <v>65064.65</v>
      </c>
      <c r="I72" s="79">
        <v>79967.27</v>
      </c>
      <c r="J72" s="79">
        <v>-14902.62</v>
      </c>
      <c r="K72" s="77">
        <f>IF(ISERROR((H72-I72)/ABS(I72)),"",(H72-I72)/ABS(I72))</f>
        <v>-0.18635899412347079</v>
      </c>
      <c r="L72" s="79">
        <v>5300000</v>
      </c>
      <c r="M72" s="81">
        <f>H72/L72</f>
        <v>1.2276349056603774E-2</v>
      </c>
      <c r="N72" s="76"/>
    </row>
    <row r="73" spans="1:14" ht="9" x14ac:dyDescent="0.15">
      <c r="A73" s="69" t="s">
        <v>54</v>
      </c>
      <c r="B73" s="79">
        <v>157.5</v>
      </c>
      <c r="C73" s="79" t="s">
        <v>99</v>
      </c>
      <c r="D73" s="79" t="s">
        <v>99</v>
      </c>
      <c r="E73" s="80">
        <v>157.5</v>
      </c>
      <c r="G73" s="69" t="s">
        <v>54</v>
      </c>
      <c r="H73" s="79">
        <v>160735.29</v>
      </c>
      <c r="I73" s="79">
        <v>157822</v>
      </c>
      <c r="J73" s="79">
        <v>2913.29</v>
      </c>
      <c r="K73" s="77">
        <f>IF(ISERROR((H73-I73)/ABS(I73)),"",(H73-I73)/ABS(I73))</f>
        <v>1.8459340269417496E-2</v>
      </c>
      <c r="L73" s="79">
        <v>600000</v>
      </c>
      <c r="M73" s="81">
        <f>H73/L73</f>
        <v>0.26789215</v>
      </c>
      <c r="N73" s="76"/>
    </row>
    <row r="74" spans="1:14" ht="5.0999999999999996" customHeight="1" x14ac:dyDescent="0.15">
      <c r="A74" s="78"/>
      <c r="B74" s="83"/>
      <c r="C74" s="83"/>
      <c r="D74" s="83"/>
      <c r="E74" s="82"/>
      <c r="G74" s="78"/>
      <c r="H74" s="83"/>
      <c r="I74" s="83"/>
      <c r="J74" s="83"/>
      <c r="K74" s="84"/>
      <c r="L74" s="83"/>
      <c r="M74" s="85"/>
      <c r="N74" s="76"/>
    </row>
    <row r="75" spans="1:14" ht="3" customHeight="1" x14ac:dyDescent="0.15">
      <c r="A75" s="69"/>
      <c r="B75" s="79"/>
      <c r="C75" s="79"/>
      <c r="D75" s="79"/>
      <c r="E75" s="80"/>
      <c r="G75" s="69"/>
      <c r="H75" s="79"/>
      <c r="I75" s="79"/>
      <c r="J75" s="79"/>
      <c r="K75" s="77"/>
      <c r="L75" s="79"/>
      <c r="M75" s="81"/>
      <c r="N75" s="76"/>
    </row>
    <row r="76" spans="1:14" s="11" customFormat="1" ht="9" x14ac:dyDescent="0.15">
      <c r="A76" s="71" t="s">
        <v>75</v>
      </c>
      <c r="B76" s="67">
        <v>4301.1499999999996</v>
      </c>
      <c r="C76" s="67" t="s">
        <v>99</v>
      </c>
      <c r="D76" s="67">
        <v>36145.379999999997</v>
      </c>
      <c r="E76" s="87">
        <v>40446.53</v>
      </c>
      <c r="G76" s="71" t="s">
        <v>75</v>
      </c>
      <c r="H76" s="67">
        <v>380099.34</v>
      </c>
      <c r="I76" s="67">
        <v>419243.35</v>
      </c>
      <c r="J76" s="67">
        <v>-39144.01</v>
      </c>
      <c r="K76" s="88">
        <f>IF(ISERROR((H76-I76)/ABS(I76)),"",(H76-I76)/ABS(I76))</f>
        <v>-9.3368231123999834E-2</v>
      </c>
      <c r="L76" s="67">
        <v>6600000</v>
      </c>
      <c r="M76" s="89">
        <f>H76/L76</f>
        <v>5.7590809090909093E-2</v>
      </c>
      <c r="N76" s="68"/>
    </row>
    <row r="77" spans="1:14" ht="3" customHeight="1" x14ac:dyDescent="0.15">
      <c r="A77" s="78"/>
      <c r="B77" s="83"/>
      <c r="C77" s="83"/>
      <c r="D77" s="83"/>
      <c r="E77" s="82"/>
      <c r="G77" s="78"/>
      <c r="H77" s="83"/>
      <c r="I77" s="83"/>
      <c r="J77" s="83"/>
      <c r="K77" s="84"/>
      <c r="L77" s="83"/>
      <c r="M77" s="85"/>
      <c r="N77" s="76"/>
    </row>
    <row r="78" spans="1:14" ht="5.0999999999999996" customHeight="1" x14ac:dyDescent="0.15">
      <c r="A78" s="69"/>
      <c r="B78" s="79"/>
      <c r="C78" s="79"/>
      <c r="D78" s="79"/>
      <c r="E78" s="80"/>
      <c r="G78" s="69"/>
      <c r="H78" s="79"/>
      <c r="I78" s="79"/>
      <c r="J78" s="79"/>
      <c r="K78" s="77"/>
      <c r="L78" s="79"/>
      <c r="M78" s="81"/>
      <c r="N78" s="76"/>
    </row>
    <row r="79" spans="1:14" ht="9" x14ac:dyDescent="0.15">
      <c r="A79" s="69" t="s">
        <v>7</v>
      </c>
      <c r="B79" s="79">
        <v>124502.43</v>
      </c>
      <c r="C79" s="79" t="s">
        <v>99</v>
      </c>
      <c r="D79" s="79" t="s">
        <v>99</v>
      </c>
      <c r="E79" s="80">
        <v>124502.43</v>
      </c>
      <c r="G79" s="69" t="s">
        <v>7</v>
      </c>
      <c r="H79" s="79">
        <v>288454.7</v>
      </c>
      <c r="I79" s="79">
        <v>272312.21000000002</v>
      </c>
      <c r="J79" s="79">
        <v>16142.49</v>
      </c>
      <c r="K79" s="77">
        <f>IF(ISERROR((H79-I79)/ABS(I79)),"",(H79-I79)/ABS(I79))</f>
        <v>5.9279347040663323E-2</v>
      </c>
      <c r="L79" s="79">
        <v>2250000</v>
      </c>
      <c r="M79" s="81">
        <f>H79/L79</f>
        <v>0.1282020888888889</v>
      </c>
      <c r="N79" s="76"/>
    </row>
    <row r="80" spans="1:14" ht="9" x14ac:dyDescent="0.15">
      <c r="A80" s="69" t="s">
        <v>55</v>
      </c>
      <c r="B80" s="79">
        <v>81522.83</v>
      </c>
      <c r="C80" s="79" t="s">
        <v>99</v>
      </c>
      <c r="D80" s="79">
        <v>53732.05</v>
      </c>
      <c r="E80" s="80">
        <v>135254.88</v>
      </c>
      <c r="G80" s="69" t="s">
        <v>55</v>
      </c>
      <c r="H80" s="79">
        <v>399328.65</v>
      </c>
      <c r="I80" s="79">
        <v>444384.56</v>
      </c>
      <c r="J80" s="79">
        <v>-45055.91</v>
      </c>
      <c r="K80" s="77">
        <f>IF(ISERROR((H80-I80)/ABS(I80)),"",(H80-I80)/ABS(I80))</f>
        <v>-0.10138945871566729</v>
      </c>
      <c r="L80" s="79">
        <v>2075000</v>
      </c>
      <c r="M80" s="81">
        <f>H80/L80</f>
        <v>0.19244754216867471</v>
      </c>
      <c r="N80" s="76"/>
    </row>
    <row r="81" spans="1:14" ht="9" x14ac:dyDescent="0.15">
      <c r="A81" s="69" t="s">
        <v>56</v>
      </c>
      <c r="B81" s="79">
        <v>13828.54</v>
      </c>
      <c r="C81" s="79" t="s">
        <v>99</v>
      </c>
      <c r="D81" s="79">
        <v>43049.89</v>
      </c>
      <c r="E81" s="80">
        <v>56878.43</v>
      </c>
      <c r="G81" s="69" t="s">
        <v>56</v>
      </c>
      <c r="H81" s="79">
        <v>63271.43</v>
      </c>
      <c r="I81" s="79">
        <v>144464.23000000001</v>
      </c>
      <c r="J81" s="79">
        <v>-81192.800000000003</v>
      </c>
      <c r="K81" s="77">
        <f>IF(ISERROR((H81-I81)/ABS(I81)),"",(H81-I81)/ABS(I81))</f>
        <v>-0.56202701526876242</v>
      </c>
      <c r="L81" s="79">
        <v>1350000</v>
      </c>
      <c r="M81" s="81">
        <f>H81/L81</f>
        <v>4.6867725925925925E-2</v>
      </c>
      <c r="N81" s="76"/>
    </row>
    <row r="82" spans="1:14" ht="5.0999999999999996" customHeight="1" x14ac:dyDescent="0.15">
      <c r="A82" s="78"/>
      <c r="B82" s="83"/>
      <c r="C82" s="83"/>
      <c r="D82" s="83"/>
      <c r="E82" s="82"/>
      <c r="G82" s="78"/>
      <c r="H82" s="83"/>
      <c r="I82" s="83"/>
      <c r="J82" s="83"/>
      <c r="K82" s="84"/>
      <c r="L82" s="83"/>
      <c r="M82" s="85"/>
      <c r="N82" s="76"/>
    </row>
    <row r="83" spans="1:14" ht="3" customHeight="1" x14ac:dyDescent="0.15">
      <c r="A83" s="69"/>
      <c r="B83" s="79"/>
      <c r="C83" s="79"/>
      <c r="D83" s="79"/>
      <c r="E83" s="80"/>
      <c r="G83" s="69"/>
      <c r="H83" s="79"/>
      <c r="I83" s="79"/>
      <c r="J83" s="79"/>
      <c r="K83" s="77"/>
      <c r="L83" s="79"/>
      <c r="M83" s="81"/>
      <c r="N83" s="76"/>
    </row>
    <row r="84" spans="1:14" s="11" customFormat="1" ht="9" x14ac:dyDescent="0.15">
      <c r="A84" s="71" t="s">
        <v>76</v>
      </c>
      <c r="B84" s="67">
        <v>224154.95</v>
      </c>
      <c r="C84" s="67" t="s">
        <v>99</v>
      </c>
      <c r="D84" s="67">
        <v>132927.32</v>
      </c>
      <c r="E84" s="87">
        <v>357082.27</v>
      </c>
      <c r="G84" s="71" t="s">
        <v>76</v>
      </c>
      <c r="H84" s="67">
        <v>1131154.1200000001</v>
      </c>
      <c r="I84" s="67">
        <v>1280404.3500000001</v>
      </c>
      <c r="J84" s="67">
        <v>-149250.23000000001</v>
      </c>
      <c r="K84" s="88">
        <f>IF(ISERROR((H84-I84)/ABS(I84)),"",(H84-I84)/ABS(I84))</f>
        <v>-0.11656491951155896</v>
      </c>
      <c r="L84" s="67">
        <v>12275000</v>
      </c>
      <c r="M84" s="89">
        <f>H84/L84</f>
        <v>9.2151048472505104E-2</v>
      </c>
      <c r="N84" s="68"/>
    </row>
    <row r="85" spans="1:14" ht="3" customHeight="1" x14ac:dyDescent="0.15">
      <c r="A85" s="78"/>
      <c r="B85" s="83"/>
      <c r="C85" s="83"/>
      <c r="D85" s="83"/>
      <c r="E85" s="82"/>
      <c r="G85" s="78"/>
      <c r="H85" s="83"/>
      <c r="I85" s="83"/>
      <c r="J85" s="83"/>
      <c r="K85" s="84" t="str">
        <f>IF(ISERROR((H85-I85)/ABS(I85)),"",(H85-I85)/ABS(I85))</f>
        <v/>
      </c>
      <c r="L85" s="83"/>
      <c r="M85" s="85"/>
      <c r="N85" s="76"/>
    </row>
    <row r="86" spans="1:14" ht="9.9499999999999993" customHeight="1" x14ac:dyDescent="0.15">
      <c r="A86" s="78"/>
      <c r="B86" s="83"/>
      <c r="C86" s="83"/>
      <c r="D86" s="83"/>
      <c r="E86" s="82"/>
      <c r="G86" s="78"/>
      <c r="H86" s="83"/>
      <c r="I86" s="83"/>
      <c r="J86" s="83"/>
      <c r="K86" s="84" t="str">
        <f>IF(ISERROR((H86-I86)/ABS(I86)),"",(H86-I86)/ABS(I86))</f>
        <v/>
      </c>
      <c r="L86" s="83"/>
      <c r="M86" s="85"/>
      <c r="N86" s="76"/>
    </row>
    <row r="87" spans="1:14" ht="3" customHeight="1" x14ac:dyDescent="0.15">
      <c r="A87" s="69"/>
      <c r="B87" s="79"/>
      <c r="C87" s="79"/>
      <c r="D87" s="79"/>
      <c r="E87" s="80"/>
      <c r="G87" s="69"/>
      <c r="H87" s="79"/>
      <c r="I87" s="79"/>
      <c r="J87" s="79"/>
      <c r="K87" s="77" t="str">
        <f>IF(ISERROR((H87-I87)/ABS(I87)),"",(H87-I87)/ABS(I87))</f>
        <v/>
      </c>
      <c r="L87" s="79"/>
      <c r="M87" s="81"/>
      <c r="N87" s="76"/>
    </row>
    <row r="88" spans="1:14" s="11" customFormat="1" ht="9" x14ac:dyDescent="0.15">
      <c r="A88" s="71" t="s">
        <v>77</v>
      </c>
      <c r="B88" s="67">
        <v>117801586.58</v>
      </c>
      <c r="C88" s="67">
        <v>39706173.649999999</v>
      </c>
      <c r="D88" s="67">
        <v>2740488.72</v>
      </c>
      <c r="E88" s="87">
        <v>80835901.650000006</v>
      </c>
      <c r="G88" s="71" t="s">
        <v>77</v>
      </c>
      <c r="H88" s="67">
        <v>379578583.23000002</v>
      </c>
      <c r="I88" s="67">
        <v>364900845.10000002</v>
      </c>
      <c r="J88" s="67">
        <v>14677738.130000001</v>
      </c>
      <c r="K88" s="88">
        <f>IF(ISERROR((H88-I88)/ABS(I88)),"",(H88-I88)/ABS(I88))</f>
        <v>4.0223908294807056E-2</v>
      </c>
      <c r="L88" s="67">
        <v>2180774600</v>
      </c>
      <c r="M88" s="89">
        <f>H88/L88</f>
        <v>0.17405677011737022</v>
      </c>
      <c r="N88" s="68"/>
    </row>
    <row r="89" spans="1:14" ht="3" customHeight="1" x14ac:dyDescent="0.15">
      <c r="A89" s="78"/>
      <c r="B89" s="83"/>
      <c r="C89" s="83"/>
      <c r="D89" s="83"/>
      <c r="E89" s="82"/>
      <c r="G89" s="78"/>
      <c r="H89" s="83"/>
      <c r="I89" s="83"/>
      <c r="J89" s="83"/>
      <c r="K89" s="84"/>
      <c r="L89" s="83"/>
      <c r="M89" s="85"/>
      <c r="N89" s="76"/>
    </row>
    <row r="90" spans="1:14" ht="5.0999999999999996" customHeight="1" x14ac:dyDescent="0.15">
      <c r="A90" s="69"/>
      <c r="B90" s="79"/>
      <c r="C90" s="79"/>
      <c r="D90" s="79"/>
      <c r="E90" s="80"/>
      <c r="G90" s="69"/>
      <c r="H90" s="79"/>
      <c r="I90" s="79"/>
      <c r="J90" s="79"/>
      <c r="K90" s="77"/>
      <c r="L90" s="79"/>
      <c r="M90" s="81"/>
      <c r="N90" s="76"/>
    </row>
    <row r="91" spans="1:14" ht="9" customHeight="1" x14ac:dyDescent="0.15">
      <c r="A91" s="69" t="s">
        <v>57</v>
      </c>
      <c r="B91" s="79"/>
      <c r="C91" s="79"/>
      <c r="D91" s="79"/>
      <c r="E91" s="80"/>
      <c r="G91" s="69" t="s">
        <v>57</v>
      </c>
      <c r="H91" s="79"/>
      <c r="I91" s="79"/>
      <c r="J91" s="79"/>
      <c r="K91" s="77"/>
      <c r="L91" s="79"/>
      <c r="M91" s="81"/>
      <c r="N91" s="76"/>
    </row>
    <row r="92" spans="1:14" ht="9" x14ac:dyDescent="0.15">
      <c r="A92" s="69" t="s">
        <v>59</v>
      </c>
      <c r="B92" s="79" t="s">
        <v>99</v>
      </c>
      <c r="C92" s="79" t="s">
        <v>99</v>
      </c>
      <c r="D92" s="79" t="s">
        <v>99</v>
      </c>
      <c r="E92" s="80" t="s">
        <v>99</v>
      </c>
      <c r="G92" s="69" t="s">
        <v>59</v>
      </c>
      <c r="H92" s="79" t="s">
        <v>99</v>
      </c>
      <c r="I92" s="79" t="s">
        <v>99</v>
      </c>
      <c r="J92" s="79" t="s">
        <v>99</v>
      </c>
      <c r="K92" s="77" t="str">
        <f>IF(ISERROR((H92-I92)/ABS(I92)),"",(H92-I92)/ABS(I92))</f>
        <v/>
      </c>
      <c r="L92" s="79">
        <v>181326600</v>
      </c>
      <c r="M92" s="81"/>
      <c r="N92" s="76"/>
    </row>
    <row r="93" spans="1:14" ht="9" x14ac:dyDescent="0.15">
      <c r="A93" s="69" t="s">
        <v>58</v>
      </c>
      <c r="B93" s="79" t="s">
        <v>99</v>
      </c>
      <c r="C93" s="79" t="s">
        <v>99</v>
      </c>
      <c r="D93" s="79" t="s">
        <v>99</v>
      </c>
      <c r="E93" s="80" t="s">
        <v>99</v>
      </c>
      <c r="G93" s="69" t="s">
        <v>58</v>
      </c>
      <c r="H93" s="79" t="s">
        <v>99</v>
      </c>
      <c r="I93" s="79" t="s">
        <v>99</v>
      </c>
      <c r="J93" s="79" t="s">
        <v>99</v>
      </c>
      <c r="K93" s="77" t="str">
        <f>IF(ISERROR((H93-I93)/ABS(I93)),"",(H93-I93)/ABS(I93))</f>
        <v/>
      </c>
      <c r="L93" s="79">
        <v>112203000</v>
      </c>
      <c r="M93" s="81"/>
      <c r="N93" s="76"/>
    </row>
    <row r="94" spans="1:14" ht="5.0999999999999996" customHeight="1" x14ac:dyDescent="0.15">
      <c r="A94" s="78"/>
      <c r="B94" s="83"/>
      <c r="C94" s="83"/>
      <c r="D94" s="83"/>
      <c r="E94" s="82"/>
      <c r="G94" s="78"/>
      <c r="H94" s="83"/>
      <c r="I94" s="83"/>
      <c r="J94" s="83"/>
      <c r="K94" s="84"/>
      <c r="L94" s="83"/>
      <c r="M94" s="85"/>
      <c r="N94" s="76"/>
    </row>
    <row r="95" spans="1:14" ht="3" customHeight="1" x14ac:dyDescent="0.15">
      <c r="A95" s="78"/>
      <c r="B95" s="79"/>
      <c r="C95" s="79"/>
      <c r="D95" s="79"/>
      <c r="E95" s="80"/>
      <c r="G95" s="69"/>
      <c r="H95" s="79"/>
      <c r="I95" s="79"/>
      <c r="J95" s="79"/>
      <c r="K95" s="77"/>
      <c r="L95" s="79"/>
      <c r="M95" s="81"/>
      <c r="N95" s="76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7" t="s">
        <v>99</v>
      </c>
      <c r="G96" s="71" t="s">
        <v>43</v>
      </c>
      <c r="H96" s="67" t="s">
        <v>99</v>
      </c>
      <c r="I96" s="67" t="s">
        <v>99</v>
      </c>
      <c r="J96" s="67" t="s">
        <v>99</v>
      </c>
      <c r="K96" s="88" t="str">
        <f>IF(ISERROR((H96-I96)/ABS(I96)),"",(H96-I96)/ABS(I96))</f>
        <v/>
      </c>
      <c r="L96" s="67">
        <v>293529600</v>
      </c>
      <c r="M96" s="89"/>
      <c r="N96" s="68"/>
    </row>
    <row r="97" spans="1:14" ht="3" customHeight="1" x14ac:dyDescent="0.15">
      <c r="A97" s="78"/>
      <c r="B97" s="83"/>
      <c r="C97" s="83"/>
      <c r="D97" s="83"/>
      <c r="E97" s="82"/>
      <c r="G97" s="78"/>
      <c r="H97" s="83"/>
      <c r="I97" s="83"/>
      <c r="J97" s="83"/>
      <c r="K97" s="84"/>
      <c r="L97" s="83"/>
      <c r="M97" s="85"/>
      <c r="N97" s="76"/>
    </row>
    <row r="98" spans="1:14" ht="5.0999999999999996" customHeight="1" x14ac:dyDescent="0.15">
      <c r="A98" s="69"/>
      <c r="B98" s="79"/>
      <c r="C98" s="79"/>
      <c r="D98" s="79"/>
      <c r="E98" s="80"/>
      <c r="G98" s="69"/>
      <c r="H98" s="79"/>
      <c r="I98" s="79"/>
      <c r="J98" s="79"/>
      <c r="K98" s="77"/>
      <c r="L98" s="79"/>
      <c r="M98" s="81"/>
      <c r="N98" s="76"/>
    </row>
    <row r="99" spans="1:14" ht="9" customHeight="1" x14ac:dyDescent="0.15">
      <c r="A99" s="69" t="s">
        <v>36</v>
      </c>
      <c r="B99" s="79"/>
      <c r="C99" s="79"/>
      <c r="D99" s="79"/>
      <c r="E99" s="80"/>
      <c r="G99" s="69" t="s">
        <v>36</v>
      </c>
      <c r="H99" s="79"/>
      <c r="I99" s="79"/>
      <c r="J99" s="79"/>
      <c r="K99" s="77"/>
      <c r="L99" s="79"/>
      <c r="M99" s="81"/>
      <c r="N99" s="76"/>
    </row>
    <row r="100" spans="1:14" ht="9" customHeight="1" x14ac:dyDescent="0.15">
      <c r="A100" s="69" t="s">
        <v>78</v>
      </c>
      <c r="B100" s="79"/>
      <c r="C100" s="79"/>
      <c r="D100" s="79"/>
      <c r="E100" s="80"/>
      <c r="G100" s="69" t="s">
        <v>78</v>
      </c>
      <c r="H100" s="79"/>
      <c r="I100" s="79"/>
      <c r="J100" s="79"/>
      <c r="K100" s="77"/>
      <c r="L100" s="79"/>
      <c r="M100" s="81"/>
      <c r="N100" s="76"/>
    </row>
    <row r="101" spans="1:14" ht="9" x14ac:dyDescent="0.15">
      <c r="A101" s="69" t="s">
        <v>41</v>
      </c>
      <c r="B101" s="79" t="s">
        <v>99</v>
      </c>
      <c r="C101" s="79" t="s">
        <v>99</v>
      </c>
      <c r="D101" s="79" t="s">
        <v>99</v>
      </c>
      <c r="E101" s="80" t="s">
        <v>99</v>
      </c>
      <c r="G101" s="69" t="s">
        <v>41</v>
      </c>
      <c r="H101" s="79" t="s">
        <v>99</v>
      </c>
      <c r="I101" s="79" t="s">
        <v>99</v>
      </c>
      <c r="J101" s="79" t="s">
        <v>99</v>
      </c>
      <c r="K101" s="77" t="str">
        <f>IF(ISERROR((H101-I101)/ABS(I101)),"",(H101-I101)/ABS(I101))</f>
        <v/>
      </c>
      <c r="L101" s="79">
        <v>39967</v>
      </c>
      <c r="M101" s="81"/>
      <c r="N101" s="76"/>
    </row>
    <row r="102" spans="1:14" ht="9" x14ac:dyDescent="0.15">
      <c r="A102" s="69" t="s">
        <v>84</v>
      </c>
      <c r="B102" s="79" t="s">
        <v>99</v>
      </c>
      <c r="C102" s="79" t="s">
        <v>99</v>
      </c>
      <c r="D102" s="79" t="s">
        <v>99</v>
      </c>
      <c r="E102" s="80" t="s">
        <v>99</v>
      </c>
      <c r="G102" s="69" t="s">
        <v>84</v>
      </c>
      <c r="H102" s="79" t="s">
        <v>99</v>
      </c>
      <c r="I102" s="79" t="s">
        <v>99</v>
      </c>
      <c r="J102" s="79" t="s">
        <v>99</v>
      </c>
      <c r="K102" s="77" t="str">
        <f>IF(ISERROR((H102-I102)/ABS(I102)),"",(H102-I102)/ABS(I102))</f>
        <v/>
      </c>
      <c r="L102" s="79">
        <v>7223580</v>
      </c>
      <c r="M102" s="81"/>
      <c r="N102" s="76"/>
    </row>
    <row r="103" spans="1:14" ht="9" x14ac:dyDescent="0.15">
      <c r="A103" s="69" t="s">
        <v>4</v>
      </c>
      <c r="B103" s="79"/>
      <c r="C103" s="79"/>
      <c r="D103" s="79"/>
      <c r="E103" s="80"/>
      <c r="G103" s="69" t="s">
        <v>4</v>
      </c>
      <c r="H103" s="79"/>
      <c r="I103" s="79"/>
      <c r="J103" s="79"/>
      <c r="K103" s="77"/>
      <c r="L103" s="79"/>
      <c r="M103" s="81"/>
      <c r="N103" s="76"/>
    </row>
    <row r="104" spans="1:14" ht="9" x14ac:dyDescent="0.15">
      <c r="A104" s="69" t="s">
        <v>83</v>
      </c>
      <c r="B104" s="79" t="s">
        <v>99</v>
      </c>
      <c r="C104" s="79" t="s">
        <v>99</v>
      </c>
      <c r="D104" s="79" t="s">
        <v>99</v>
      </c>
      <c r="E104" s="80" t="s">
        <v>99</v>
      </c>
      <c r="G104" s="69" t="s">
        <v>41</v>
      </c>
      <c r="H104" s="79" t="s">
        <v>99</v>
      </c>
      <c r="I104" s="79" t="s">
        <v>99</v>
      </c>
      <c r="J104" s="79" t="s">
        <v>99</v>
      </c>
      <c r="K104" s="77" t="str">
        <f>IF(ISERROR((H104-I104)/ABS(I104)),"",(H104-I104)/ABS(I104))</f>
        <v/>
      </c>
      <c r="L104" s="79">
        <v>1146</v>
      </c>
      <c r="M104" s="81"/>
      <c r="N104" s="76"/>
    </row>
    <row r="105" spans="1:14" ht="9" x14ac:dyDescent="0.15">
      <c r="A105" s="70" t="s">
        <v>108</v>
      </c>
      <c r="B105" s="79" t="s">
        <v>99</v>
      </c>
      <c r="C105" s="79" t="s">
        <v>99</v>
      </c>
      <c r="D105" s="79" t="s">
        <v>99</v>
      </c>
      <c r="E105" s="80" t="s">
        <v>99</v>
      </c>
      <c r="G105" s="91" t="s">
        <v>109</v>
      </c>
      <c r="H105" s="79" t="s">
        <v>99</v>
      </c>
      <c r="I105" s="79" t="s">
        <v>99</v>
      </c>
      <c r="J105" s="79" t="s">
        <v>99</v>
      </c>
      <c r="K105" s="77" t="str">
        <f>IF(ISERROR((H105-I105)/ABS(I105)),"",(H105-I105)/ABS(I105))</f>
        <v/>
      </c>
      <c r="L105" s="79">
        <v>-67158000</v>
      </c>
      <c r="M105" s="81"/>
      <c r="N105" s="76"/>
    </row>
    <row r="106" spans="1:14" ht="9" x14ac:dyDescent="0.15">
      <c r="A106" s="69" t="s">
        <v>110</v>
      </c>
      <c r="B106" s="79" t="s">
        <v>99</v>
      </c>
      <c r="C106" s="79" t="s">
        <v>99</v>
      </c>
      <c r="D106" s="79" t="s">
        <v>99</v>
      </c>
      <c r="E106" s="80" t="s">
        <v>99</v>
      </c>
      <c r="G106" s="69" t="s">
        <v>110</v>
      </c>
      <c r="H106" s="79" t="s">
        <v>99</v>
      </c>
      <c r="I106" s="79" t="s">
        <v>99</v>
      </c>
      <c r="J106" s="79" t="s">
        <v>99</v>
      </c>
      <c r="K106" s="77" t="str">
        <f>IF(ISERROR((H106-I106)/ABS(I106)),"",(H106-I106)/ABS(I106))</f>
        <v/>
      </c>
      <c r="L106" s="79" t="s">
        <v>99</v>
      </c>
      <c r="M106" s="81"/>
      <c r="N106" s="76"/>
    </row>
    <row r="107" spans="1:14" ht="9" x14ac:dyDescent="0.15">
      <c r="A107" s="69" t="s">
        <v>52</v>
      </c>
      <c r="B107" s="79"/>
      <c r="C107" s="79"/>
      <c r="D107" s="79"/>
      <c r="E107" s="80"/>
      <c r="G107" s="69" t="s">
        <v>52</v>
      </c>
      <c r="H107" s="67"/>
      <c r="I107" s="79"/>
      <c r="J107" s="79"/>
      <c r="K107" s="77"/>
      <c r="L107" s="79"/>
      <c r="M107" s="81"/>
      <c r="N107" s="76"/>
    </row>
    <row r="108" spans="1:14" ht="9" x14ac:dyDescent="0.15">
      <c r="A108" s="69" t="s">
        <v>84</v>
      </c>
      <c r="B108" s="79" t="s">
        <v>99</v>
      </c>
      <c r="C108" s="79" t="s">
        <v>99</v>
      </c>
      <c r="D108" s="79" t="s">
        <v>99</v>
      </c>
      <c r="E108" s="80" t="s">
        <v>99</v>
      </c>
      <c r="G108" s="69" t="s">
        <v>84</v>
      </c>
      <c r="H108" s="79" t="s">
        <v>99</v>
      </c>
      <c r="I108" s="79" t="s">
        <v>99</v>
      </c>
      <c r="J108" s="79" t="s">
        <v>99</v>
      </c>
      <c r="K108" s="77" t="str">
        <f>IF(ISERROR((H108-I108)/ABS(I108)),"",(H108-I108)/ABS(I108))</f>
        <v/>
      </c>
      <c r="L108" s="79">
        <v>4782960</v>
      </c>
      <c r="M108" s="81"/>
      <c r="N108" s="76"/>
    </row>
    <row r="109" spans="1:14" ht="9" x14ac:dyDescent="0.15">
      <c r="A109" s="69" t="s">
        <v>5</v>
      </c>
      <c r="B109" s="79"/>
      <c r="C109" s="79"/>
      <c r="D109" s="79"/>
      <c r="E109" s="80"/>
      <c r="G109" s="69" t="s">
        <v>5</v>
      </c>
      <c r="H109" s="79"/>
      <c r="I109" s="79"/>
      <c r="J109" s="79"/>
      <c r="K109" s="77"/>
      <c r="L109" s="79"/>
      <c r="M109" s="81"/>
      <c r="N109" s="76"/>
    </row>
    <row r="110" spans="1:14" ht="9" x14ac:dyDescent="0.15">
      <c r="A110" s="69" t="s">
        <v>83</v>
      </c>
      <c r="B110" s="79" t="s">
        <v>99</v>
      </c>
      <c r="C110" s="79" t="s">
        <v>99</v>
      </c>
      <c r="D110" s="79" t="s">
        <v>99</v>
      </c>
      <c r="E110" s="80" t="s">
        <v>99</v>
      </c>
      <c r="G110" s="69" t="s">
        <v>83</v>
      </c>
      <c r="H110" s="79" t="s">
        <v>99</v>
      </c>
      <c r="I110" s="79" t="s">
        <v>99</v>
      </c>
      <c r="J110" s="79" t="s">
        <v>99</v>
      </c>
      <c r="K110" s="77" t="str">
        <f>IF(ISERROR((H110-I110)/ABS(I110)),"",(H110-I110)/ABS(I110))</f>
        <v/>
      </c>
      <c r="L110" s="79">
        <v>49140</v>
      </c>
      <c r="M110" s="81"/>
      <c r="N110" s="76"/>
    </row>
    <row r="111" spans="1:14" ht="9" x14ac:dyDescent="0.15">
      <c r="A111" s="69" t="s">
        <v>84</v>
      </c>
      <c r="B111" s="79" t="s">
        <v>99</v>
      </c>
      <c r="C111" s="79" t="s">
        <v>99</v>
      </c>
      <c r="D111" s="79" t="s">
        <v>99</v>
      </c>
      <c r="E111" s="80" t="s">
        <v>99</v>
      </c>
      <c r="G111" s="69" t="s">
        <v>84</v>
      </c>
      <c r="H111" s="79" t="s">
        <v>99</v>
      </c>
      <c r="I111" s="79" t="s">
        <v>99</v>
      </c>
      <c r="J111" s="79" t="s">
        <v>99</v>
      </c>
      <c r="K111" s="77" t="str">
        <f>IF(ISERROR((H111-I111)/ABS(I111)),"",(H111-I111)/ABS(I111))</f>
        <v/>
      </c>
      <c r="L111" s="79">
        <v>3456180</v>
      </c>
      <c r="M111" s="81"/>
      <c r="N111" s="76"/>
    </row>
    <row r="112" spans="1:14" ht="5.0999999999999996" customHeight="1" x14ac:dyDescent="0.15">
      <c r="A112" s="78"/>
      <c r="B112" s="83"/>
      <c r="C112" s="83"/>
      <c r="D112" s="83"/>
      <c r="E112" s="82"/>
      <c r="G112" s="78"/>
      <c r="H112" s="83"/>
      <c r="I112" s="83"/>
      <c r="J112" s="83"/>
      <c r="K112" s="84"/>
      <c r="L112" s="83"/>
      <c r="M112" s="85"/>
      <c r="N112" s="76"/>
    </row>
    <row r="113" spans="1:14" ht="3" customHeight="1" x14ac:dyDescent="0.15">
      <c r="A113" s="69"/>
      <c r="B113" s="79"/>
      <c r="C113" s="79"/>
      <c r="D113" s="79"/>
      <c r="E113" s="80"/>
      <c r="G113" s="69"/>
      <c r="H113" s="79"/>
      <c r="I113" s="79"/>
      <c r="J113" s="79"/>
      <c r="K113" s="77"/>
      <c r="L113" s="79"/>
      <c r="M113" s="81"/>
      <c r="N113" s="76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7" t="s">
        <v>99</v>
      </c>
      <c r="G114" s="71" t="s">
        <v>44</v>
      </c>
      <c r="H114" s="67" t="s">
        <v>99</v>
      </c>
      <c r="I114" s="67" t="s">
        <v>99</v>
      </c>
      <c r="J114" s="67" t="s">
        <v>99</v>
      </c>
      <c r="K114" s="88" t="str">
        <f>IF(ISERROR((H114-I114)/ABS(I114)),"",(H114-I114)/ABS(I114))</f>
        <v/>
      </c>
      <c r="L114" s="67">
        <v>-51605027</v>
      </c>
      <c r="M114" s="89"/>
      <c r="N114" s="68"/>
    </row>
    <row r="115" spans="1:14" ht="3" customHeight="1" x14ac:dyDescent="0.15">
      <c r="A115" s="78"/>
      <c r="B115" s="83"/>
      <c r="C115" s="83"/>
      <c r="D115" s="83"/>
      <c r="E115" s="82"/>
      <c r="G115" s="78"/>
      <c r="H115" s="83"/>
      <c r="I115" s="83"/>
      <c r="J115" s="83"/>
      <c r="K115" s="84"/>
      <c r="L115" s="83"/>
      <c r="M115" s="85"/>
      <c r="N115" s="76"/>
    </row>
    <row r="116" spans="1:14" ht="8.1" customHeight="1" x14ac:dyDescent="0.15">
      <c r="A116" s="78"/>
      <c r="B116" s="83"/>
      <c r="C116" s="83"/>
      <c r="D116" s="83"/>
      <c r="E116" s="82"/>
      <c r="G116" s="78"/>
      <c r="H116" s="83"/>
      <c r="I116" s="83"/>
      <c r="J116" s="83"/>
      <c r="K116" s="84"/>
      <c r="L116" s="83"/>
      <c r="M116" s="85"/>
      <c r="N116" s="76"/>
    </row>
    <row r="117" spans="1:14" ht="3" customHeight="1" x14ac:dyDescent="0.15">
      <c r="A117" s="69"/>
      <c r="B117" s="79"/>
      <c r="C117" s="79"/>
      <c r="D117" s="79"/>
      <c r="E117" s="80"/>
      <c r="G117" s="69"/>
      <c r="H117" s="79"/>
      <c r="I117" s="79"/>
      <c r="J117" s="79"/>
      <c r="K117" s="77"/>
      <c r="L117" s="79"/>
      <c r="M117" s="81"/>
      <c r="N117" s="76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7" t="s">
        <v>99</v>
      </c>
      <c r="G118" s="71" t="s">
        <v>79</v>
      </c>
      <c r="H118" s="67" t="s">
        <v>99</v>
      </c>
      <c r="I118" s="67" t="s">
        <v>99</v>
      </c>
      <c r="J118" s="67" t="s">
        <v>99</v>
      </c>
      <c r="K118" s="88" t="str">
        <f>IF(ISERROR((H118-I118)/ABS(I118)),"",(H118-I118)/ABS(I118))</f>
        <v/>
      </c>
      <c r="L118" s="67">
        <v>241924573</v>
      </c>
      <c r="M118" s="89"/>
      <c r="N118" s="68"/>
    </row>
    <row r="119" spans="1:14" ht="3" customHeight="1" x14ac:dyDescent="0.15">
      <c r="A119" s="78"/>
      <c r="B119" s="83"/>
      <c r="C119" s="83"/>
      <c r="D119" s="83"/>
      <c r="E119" s="82"/>
      <c r="G119" s="78"/>
      <c r="H119" s="83"/>
      <c r="I119" s="83"/>
      <c r="J119" s="83"/>
      <c r="K119" s="84"/>
      <c r="L119" s="83"/>
      <c r="M119" s="85"/>
      <c r="N119" s="76"/>
    </row>
    <row r="120" spans="1:14" ht="8.1" customHeight="1" x14ac:dyDescent="0.15">
      <c r="A120" s="75"/>
      <c r="B120" s="83"/>
      <c r="C120" s="83"/>
      <c r="D120" s="83"/>
      <c r="E120" s="82"/>
      <c r="G120" s="74"/>
      <c r="H120" s="83"/>
      <c r="I120" s="83"/>
      <c r="J120" s="83"/>
      <c r="K120" s="84"/>
      <c r="L120" s="83"/>
      <c r="M120" s="85"/>
      <c r="N120" s="76"/>
    </row>
    <row r="121" spans="1:14" ht="3" customHeight="1" x14ac:dyDescent="0.15">
      <c r="A121" s="69"/>
      <c r="B121" s="79"/>
      <c r="C121" s="79"/>
      <c r="D121" s="79"/>
      <c r="E121" s="80"/>
      <c r="G121" s="69"/>
      <c r="H121" s="79"/>
      <c r="I121" s="79"/>
      <c r="J121" s="79"/>
      <c r="K121" s="92"/>
      <c r="L121" s="79"/>
      <c r="M121" s="81"/>
      <c r="N121" s="76"/>
    </row>
    <row r="122" spans="1:14" s="11" customFormat="1" ht="9" x14ac:dyDescent="0.15">
      <c r="A122" s="71" t="s">
        <v>8</v>
      </c>
      <c r="B122" s="67">
        <v>117801586.58</v>
      </c>
      <c r="C122" s="67">
        <v>39706173.649999999</v>
      </c>
      <c r="D122" s="67">
        <v>2740488.72</v>
      </c>
      <c r="E122" s="87">
        <v>80835901.650000006</v>
      </c>
      <c r="G122" s="71" t="s">
        <v>8</v>
      </c>
      <c r="H122" s="67">
        <v>379578583.23000002</v>
      </c>
      <c r="I122" s="67">
        <v>364900845.10000002</v>
      </c>
      <c r="J122" s="67">
        <v>14677738.130000001</v>
      </c>
      <c r="K122" s="88">
        <f>IF(ISERROR((H122-I122)/ABS(I122)),"",(H122-I122)/ABS(I122))</f>
        <v>4.0223908294807056E-2</v>
      </c>
      <c r="L122" s="67">
        <v>2422699173</v>
      </c>
      <c r="M122" s="89">
        <f>H122/L122</f>
        <v>0.15667590407436854</v>
      </c>
      <c r="N122" s="68"/>
    </row>
    <row r="123" spans="1:14" ht="3" customHeight="1" x14ac:dyDescent="0.15">
      <c r="A123" s="74"/>
      <c r="B123" s="83"/>
      <c r="C123" s="83"/>
      <c r="D123" s="83"/>
      <c r="E123" s="82"/>
      <c r="G123" s="74"/>
      <c r="H123" s="83"/>
      <c r="I123" s="83"/>
      <c r="J123" s="83"/>
      <c r="K123" s="93"/>
      <c r="L123" s="83"/>
      <c r="M123" s="94"/>
      <c r="N123" s="76"/>
    </row>
    <row r="124" spans="1:14" ht="6" customHeight="1" x14ac:dyDescent="0.15">
      <c r="A124" s="76"/>
      <c r="B124" s="95"/>
      <c r="C124" s="95"/>
      <c r="D124" s="95"/>
      <c r="E124" s="95"/>
      <c r="G124" s="76"/>
      <c r="H124" s="95"/>
      <c r="I124" s="95"/>
      <c r="J124" s="95"/>
      <c r="K124" s="76"/>
      <c r="L124" s="95"/>
      <c r="M124" s="76"/>
      <c r="N124" s="76"/>
    </row>
    <row r="125" spans="1:14" ht="9" customHeight="1" x14ac:dyDescent="0.15">
      <c r="A125" s="64" t="s">
        <v>80</v>
      </c>
      <c r="B125" s="65">
        <v>616797.51</v>
      </c>
      <c r="C125" s="38"/>
      <c r="D125" s="95"/>
      <c r="E125" s="96"/>
      <c r="G125" s="64" t="s">
        <v>80</v>
      </c>
      <c r="H125" s="65">
        <v>2449516.67</v>
      </c>
      <c r="I125" s="38"/>
      <c r="J125" s="95"/>
      <c r="K125" s="76"/>
      <c r="L125" s="95"/>
      <c r="M125" s="76"/>
      <c r="N125" s="76"/>
    </row>
    <row r="126" spans="1:14" ht="9.75" customHeight="1" x14ac:dyDescent="0.15">
      <c r="A126" s="99" t="s">
        <v>112</v>
      </c>
      <c r="B126" s="99"/>
      <c r="C126" s="99"/>
      <c r="D126" s="99"/>
      <c r="E126" s="99"/>
      <c r="F126" s="6"/>
      <c r="G126" s="99" t="str">
        <f>+A126</f>
        <v>Vitoria-Gasteizen, 2019ko APIRILAREN 9an / Vitoria-Gasteiz, 9 de ABRIL DE 2019</v>
      </c>
      <c r="H126" s="99"/>
      <c r="I126" s="99"/>
      <c r="J126" s="99"/>
      <c r="K126" s="99"/>
      <c r="L126" s="99"/>
      <c r="M126" s="99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3073" r:id="rId4"/>
      </mc:Fallback>
    </mc:AlternateContent>
    <mc:AlternateContent xmlns:mc="http://schemas.openxmlformats.org/markup-compatibility/2006">
      <mc:Choice Requires="x14">
        <oleObject progId="Word.Picture.8" shapeId="3074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3074" r:id="rId6"/>
      </mc:Fallback>
    </mc:AlternateContent>
    <mc:AlternateContent xmlns:mc="http://schemas.openxmlformats.org/markup-compatibility/2006">
      <mc:Choice Requires="x14">
        <oleObject progId="Word.Picture.8" shapeId="3075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3075" r:id="rId7"/>
      </mc:Fallback>
    </mc:AlternateContent>
    <mc:AlternateContent xmlns:mc="http://schemas.openxmlformats.org/markup-compatibility/2006">
      <mc:Choice Requires="x14">
        <oleObject progId="Word.Picture.8" shapeId="3076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3076" r:id="rId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117</v>
      </c>
      <c r="B9" s="71" t="s">
        <v>24</v>
      </c>
      <c r="C9" s="71" t="s">
        <v>15</v>
      </c>
      <c r="D9" s="71" t="s">
        <v>26</v>
      </c>
      <c r="E9" s="72" t="s">
        <v>16</v>
      </c>
      <c r="G9" s="62" t="s">
        <v>118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2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2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2"/>
      <c r="N10" s="68"/>
    </row>
    <row r="11" spans="1:14" s="11" customFormat="1" ht="10.5" x14ac:dyDescent="0.15">
      <c r="A11" s="63" t="s">
        <v>119</v>
      </c>
      <c r="B11" s="71" t="s">
        <v>23</v>
      </c>
      <c r="C11" s="71" t="s">
        <v>12</v>
      </c>
      <c r="D11" s="71" t="s">
        <v>13</v>
      </c>
      <c r="E11" s="72" t="s">
        <v>17</v>
      </c>
      <c r="G11" s="62" t="s">
        <v>120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2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3"/>
      <c r="H12" s="74"/>
      <c r="I12" s="74"/>
      <c r="J12" s="74"/>
      <c r="K12" s="74"/>
      <c r="L12" s="74"/>
      <c r="M12" s="75"/>
      <c r="N12" s="76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7"/>
      <c r="L13" s="69"/>
      <c r="M13" s="78"/>
      <c r="N13" s="76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7"/>
      <c r="L14" s="69"/>
      <c r="M14" s="78"/>
      <c r="N14" s="76"/>
    </row>
    <row r="15" spans="1:14" ht="9" x14ac:dyDescent="0.15">
      <c r="A15" s="69" t="s">
        <v>81</v>
      </c>
      <c r="B15" s="79">
        <v>47046177.219999999</v>
      </c>
      <c r="C15" s="79" t="s">
        <v>99</v>
      </c>
      <c r="D15" s="79">
        <v>721040.28</v>
      </c>
      <c r="E15" s="80">
        <v>47767217.5</v>
      </c>
      <c r="G15" s="69" t="s">
        <v>81</v>
      </c>
      <c r="H15" s="79">
        <v>223604018.53</v>
      </c>
      <c r="I15" s="79">
        <v>214558994.94</v>
      </c>
      <c r="J15" s="79">
        <v>9045023.5899999999</v>
      </c>
      <c r="K15" s="77">
        <f t="shared" ref="K15:K21" si="0">IF(ISERROR((H15-I15)/ABS(I15)),"",(H15-I15)/ABS(I15))</f>
        <v>4.2156347686702136E-2</v>
      </c>
      <c r="L15" s="79">
        <v>830000000</v>
      </c>
      <c r="M15" s="81">
        <f t="shared" ref="M15:M21" si="1">H15/L15</f>
        <v>0.26940243196385544</v>
      </c>
      <c r="N15" s="76"/>
    </row>
    <row r="16" spans="1:14" ht="9" x14ac:dyDescent="0.15">
      <c r="A16" s="69" t="s">
        <v>45</v>
      </c>
      <c r="B16" s="79">
        <v>1164253.1000000001</v>
      </c>
      <c r="C16" s="79" t="s">
        <v>99</v>
      </c>
      <c r="D16" s="79">
        <v>26884.799999999999</v>
      </c>
      <c r="E16" s="80">
        <v>1191137.8999999999</v>
      </c>
      <c r="G16" s="69" t="s">
        <v>45</v>
      </c>
      <c r="H16" s="79">
        <v>8016358.29</v>
      </c>
      <c r="I16" s="79">
        <v>18858660.440000001</v>
      </c>
      <c r="J16" s="79">
        <v>-10842302.15</v>
      </c>
      <c r="K16" s="77">
        <f t="shared" si="0"/>
        <v>-0.57492429987248883</v>
      </c>
      <c r="L16" s="79">
        <v>17700000</v>
      </c>
      <c r="M16" s="81">
        <f t="shared" si="1"/>
        <v>0.45290159830508475</v>
      </c>
      <c r="N16" s="76"/>
    </row>
    <row r="17" spans="1:14" ht="9" x14ac:dyDescent="0.15">
      <c r="A17" s="69" t="s">
        <v>46</v>
      </c>
      <c r="B17" s="79">
        <v>136532.1</v>
      </c>
      <c r="C17" s="79">
        <v>7143.88</v>
      </c>
      <c r="D17" s="79">
        <v>24621.22</v>
      </c>
      <c r="E17" s="80">
        <v>154009.44</v>
      </c>
      <c r="G17" s="69" t="s">
        <v>46</v>
      </c>
      <c r="H17" s="79">
        <v>2426303.9900000002</v>
      </c>
      <c r="I17" s="79">
        <v>2535390.0499999998</v>
      </c>
      <c r="J17" s="79">
        <v>-109086.06</v>
      </c>
      <c r="K17" s="77">
        <f t="shared" si="0"/>
        <v>-4.3025356197165639E-2</v>
      </c>
      <c r="L17" s="79">
        <v>9700000</v>
      </c>
      <c r="M17" s="81">
        <f t="shared" si="1"/>
        <v>0.25013443195876289</v>
      </c>
      <c r="N17" s="76"/>
    </row>
    <row r="18" spans="1:14" ht="9" x14ac:dyDescent="0.15">
      <c r="A18" s="69" t="s">
        <v>60</v>
      </c>
      <c r="B18" s="79">
        <v>277127.32</v>
      </c>
      <c r="C18" s="79" t="s">
        <v>99</v>
      </c>
      <c r="D18" s="79" t="s">
        <v>99</v>
      </c>
      <c r="E18" s="80">
        <v>277127.32</v>
      </c>
      <c r="G18" s="69" t="s">
        <v>60</v>
      </c>
      <c r="H18" s="79">
        <v>644173.43000000005</v>
      </c>
      <c r="I18" s="79">
        <v>1282767.26</v>
      </c>
      <c r="J18" s="79">
        <v>-638593.82999999996</v>
      </c>
      <c r="K18" s="77">
        <f t="shared" si="0"/>
        <v>-0.49782517056133779</v>
      </c>
      <c r="L18" s="79">
        <v>3600000</v>
      </c>
      <c r="M18" s="81">
        <f t="shared" si="1"/>
        <v>0.17893706388888891</v>
      </c>
      <c r="N18" s="76"/>
    </row>
    <row r="19" spans="1:14" ht="9" x14ac:dyDescent="0.15">
      <c r="A19" s="69" t="s">
        <v>61</v>
      </c>
      <c r="B19" s="79" t="s">
        <v>99</v>
      </c>
      <c r="C19" s="79" t="s">
        <v>99</v>
      </c>
      <c r="D19" s="79" t="s">
        <v>99</v>
      </c>
      <c r="E19" s="80" t="s">
        <v>99</v>
      </c>
      <c r="G19" s="69" t="s">
        <v>61</v>
      </c>
      <c r="H19" s="79">
        <v>1242158.2</v>
      </c>
      <c r="I19" s="79">
        <v>1847258.3</v>
      </c>
      <c r="J19" s="79">
        <v>-605100.1</v>
      </c>
      <c r="K19" s="77">
        <f t="shared" si="0"/>
        <v>-0.32756658881976608</v>
      </c>
      <c r="L19" s="79">
        <v>2900000</v>
      </c>
      <c r="M19" s="81">
        <f t="shared" si="1"/>
        <v>0.42833041379310344</v>
      </c>
      <c r="N19" s="76"/>
    </row>
    <row r="20" spans="1:14" ht="9" x14ac:dyDescent="0.15">
      <c r="A20" s="69" t="s">
        <v>47</v>
      </c>
      <c r="B20" s="79">
        <v>50402.23</v>
      </c>
      <c r="C20" s="79">
        <v>5314.19</v>
      </c>
      <c r="D20" s="79">
        <v>90106.25</v>
      </c>
      <c r="E20" s="80">
        <v>135194.29</v>
      </c>
      <c r="G20" s="69" t="s">
        <v>47</v>
      </c>
      <c r="H20" s="79">
        <v>7684765.8300000001</v>
      </c>
      <c r="I20" s="79">
        <v>6834195.2400000002</v>
      </c>
      <c r="J20" s="79">
        <v>850570.59</v>
      </c>
      <c r="K20" s="77">
        <f t="shared" si="0"/>
        <v>0.12445804665071286</v>
      </c>
      <c r="L20" s="79">
        <v>29800000</v>
      </c>
      <c r="M20" s="81">
        <f t="shared" si="1"/>
        <v>0.25787804798657721</v>
      </c>
      <c r="N20" s="76"/>
    </row>
    <row r="21" spans="1:14" ht="9" x14ac:dyDescent="0.15">
      <c r="A21" s="69" t="s">
        <v>62</v>
      </c>
      <c r="B21" s="79">
        <v>547238.21</v>
      </c>
      <c r="C21" s="79">
        <v>51924923.590000004</v>
      </c>
      <c r="D21" s="79">
        <v>243538.71</v>
      </c>
      <c r="E21" s="80">
        <v>-51134146.670000002</v>
      </c>
      <c r="G21" s="69" t="s">
        <v>62</v>
      </c>
      <c r="H21" s="79">
        <v>-59715586.859999999</v>
      </c>
      <c r="I21" s="79">
        <v>-46753203.700000003</v>
      </c>
      <c r="J21" s="79">
        <v>-12962383.16</v>
      </c>
      <c r="K21" s="77">
        <f t="shared" si="0"/>
        <v>-0.27725122845431865</v>
      </c>
      <c r="L21" s="79">
        <v>-28000000</v>
      </c>
      <c r="M21" s="81">
        <f t="shared" si="1"/>
        <v>2.1326995307142855</v>
      </c>
      <c r="N21" s="76"/>
    </row>
    <row r="22" spans="1:14" ht="5.0999999999999996" customHeight="1" x14ac:dyDescent="0.15">
      <c r="A22" s="78"/>
      <c r="B22" s="82"/>
      <c r="C22" s="83"/>
      <c r="D22" s="83"/>
      <c r="E22" s="82"/>
      <c r="G22" s="78"/>
      <c r="H22" s="83"/>
      <c r="I22" s="83"/>
      <c r="J22" s="83"/>
      <c r="K22" s="84"/>
      <c r="L22" s="83"/>
      <c r="M22" s="85"/>
      <c r="N22" s="76"/>
    </row>
    <row r="23" spans="1:14" ht="3" customHeight="1" x14ac:dyDescent="0.15">
      <c r="A23" s="69"/>
      <c r="B23" s="79"/>
      <c r="C23" s="79"/>
      <c r="D23" s="79"/>
      <c r="E23" s="80"/>
      <c r="G23" s="69"/>
      <c r="H23" s="79"/>
      <c r="I23" s="79"/>
      <c r="J23" s="79"/>
      <c r="K23" s="77"/>
      <c r="L23" s="79"/>
      <c r="M23" s="81"/>
      <c r="N23" s="76"/>
    </row>
    <row r="24" spans="1:14" s="11" customFormat="1" ht="9" x14ac:dyDescent="0.15">
      <c r="A24" s="86" t="s">
        <v>2</v>
      </c>
      <c r="B24" s="67">
        <v>49221730.18</v>
      </c>
      <c r="C24" s="67">
        <v>51937381.659999996</v>
      </c>
      <c r="D24" s="67">
        <v>1106191.26</v>
      </c>
      <c r="E24" s="87">
        <v>-1609460.22</v>
      </c>
      <c r="G24" s="86" t="s">
        <v>2</v>
      </c>
      <c r="H24" s="67">
        <v>183902191.41</v>
      </c>
      <c r="I24" s="67">
        <v>199164062.53</v>
      </c>
      <c r="J24" s="67">
        <v>-15261871.119999999</v>
      </c>
      <c r="K24" s="88">
        <f t="shared" ref="K24" si="2">IF(ISERROR((H24-I24)/ABS(I24)),"",(H24-I24)/ABS(I24))</f>
        <v>-7.6629643551788446E-2</v>
      </c>
      <c r="L24" s="67">
        <v>865700000</v>
      </c>
      <c r="M24" s="89">
        <f t="shared" ref="M24" si="3">H24/L24</f>
        <v>0.21243177938084787</v>
      </c>
      <c r="N24" s="68"/>
    </row>
    <row r="25" spans="1:14" ht="3" customHeight="1" x14ac:dyDescent="0.15">
      <c r="A25" s="78"/>
      <c r="B25" s="83"/>
      <c r="C25" s="83"/>
      <c r="D25" s="83"/>
      <c r="E25" s="82"/>
      <c r="G25" s="78"/>
      <c r="H25" s="83"/>
      <c r="I25" s="83"/>
      <c r="J25" s="83"/>
      <c r="K25" s="84"/>
      <c r="L25" s="83"/>
      <c r="M25" s="85"/>
      <c r="N25" s="76"/>
    </row>
    <row r="26" spans="1:14" ht="5.0999999999999996" customHeight="1" x14ac:dyDescent="0.15">
      <c r="A26" s="69"/>
      <c r="B26" s="79"/>
      <c r="C26" s="79"/>
      <c r="D26" s="79"/>
      <c r="E26" s="80"/>
      <c r="G26" s="69"/>
      <c r="H26" s="79"/>
      <c r="I26" s="79"/>
      <c r="J26" s="79"/>
      <c r="K26" s="77"/>
      <c r="L26" s="79"/>
      <c r="M26" s="81"/>
      <c r="N26" s="76"/>
    </row>
    <row r="27" spans="1:14" ht="9" customHeight="1" x14ac:dyDescent="0.15">
      <c r="A27" s="69" t="s">
        <v>3</v>
      </c>
      <c r="B27" s="79"/>
      <c r="C27" s="79"/>
      <c r="D27" s="79"/>
      <c r="E27" s="80"/>
      <c r="G27" s="69" t="s">
        <v>3</v>
      </c>
      <c r="H27" s="79"/>
      <c r="I27" s="79"/>
      <c r="J27" s="79"/>
      <c r="K27" s="77"/>
      <c r="L27" s="79"/>
      <c r="M27" s="81"/>
      <c r="N27" s="76"/>
    </row>
    <row r="28" spans="1:14" ht="9" x14ac:dyDescent="0.15">
      <c r="A28" s="69" t="s">
        <v>45</v>
      </c>
      <c r="B28" s="79">
        <v>1164253.0900000001</v>
      </c>
      <c r="C28" s="79" t="s">
        <v>99</v>
      </c>
      <c r="D28" s="79">
        <v>26884.78</v>
      </c>
      <c r="E28" s="80">
        <v>1191137.8700000001</v>
      </c>
      <c r="G28" s="69" t="s">
        <v>45</v>
      </c>
      <c r="H28" s="79">
        <v>8016358.2599999998</v>
      </c>
      <c r="I28" s="79">
        <v>18858660.370000001</v>
      </c>
      <c r="J28" s="79">
        <v>-10842302.109999999</v>
      </c>
      <c r="K28" s="77">
        <f t="shared" ref="K28:K31" si="4">IF(ISERROR((H28-I28)/ABS(I28)),"",(H28-I28)/ABS(I28))</f>
        <v>-0.57492429988546423</v>
      </c>
      <c r="L28" s="79">
        <v>17700000</v>
      </c>
      <c r="M28" s="81">
        <f t="shared" ref="M28:M31" si="5">H28/L28</f>
        <v>0.45290159661016949</v>
      </c>
      <c r="N28" s="76"/>
    </row>
    <row r="29" spans="1:14" ht="9" x14ac:dyDescent="0.15">
      <c r="A29" s="69" t="s">
        <v>46</v>
      </c>
      <c r="B29" s="79">
        <v>136532.1</v>
      </c>
      <c r="C29" s="79">
        <v>7143.83</v>
      </c>
      <c r="D29" s="79">
        <v>24621.19</v>
      </c>
      <c r="E29" s="80">
        <v>154009.46</v>
      </c>
      <c r="G29" s="69" t="s">
        <v>46</v>
      </c>
      <c r="H29" s="79">
        <v>2426303.9500000002</v>
      </c>
      <c r="I29" s="79">
        <v>2535389.88</v>
      </c>
      <c r="J29" s="79">
        <v>-109085.93</v>
      </c>
      <c r="K29" s="77">
        <f t="shared" si="4"/>
        <v>-4.3025307807886222E-2</v>
      </c>
      <c r="L29" s="79">
        <v>9700000</v>
      </c>
      <c r="M29" s="81">
        <f t="shared" si="5"/>
        <v>0.25013442783505158</v>
      </c>
      <c r="N29" s="76"/>
    </row>
    <row r="30" spans="1:14" ht="9" x14ac:dyDescent="0.15">
      <c r="A30" s="69" t="s">
        <v>63</v>
      </c>
      <c r="B30" s="79">
        <v>277127.31</v>
      </c>
      <c r="C30" s="79" t="s">
        <v>99</v>
      </c>
      <c r="D30" s="79" t="s">
        <v>99</v>
      </c>
      <c r="E30" s="80">
        <v>277127.31</v>
      </c>
      <c r="G30" s="69" t="s">
        <v>63</v>
      </c>
      <c r="H30" s="79">
        <v>644173.4</v>
      </c>
      <c r="I30" s="79">
        <v>1282767.25</v>
      </c>
      <c r="J30" s="79">
        <v>-638593.85</v>
      </c>
      <c r="K30" s="77">
        <f t="shared" si="4"/>
        <v>-0.49782519003349984</v>
      </c>
      <c r="L30" s="79">
        <v>3600000</v>
      </c>
      <c r="M30" s="81">
        <f t="shared" si="5"/>
        <v>0.17893705555555556</v>
      </c>
      <c r="N30" s="76"/>
    </row>
    <row r="31" spans="1:14" ht="9" x14ac:dyDescent="0.15">
      <c r="A31" s="69" t="s">
        <v>1</v>
      </c>
      <c r="B31" s="79">
        <v>14374743.640000001</v>
      </c>
      <c r="C31" s="79">
        <v>1753641.25</v>
      </c>
      <c r="D31" s="79">
        <v>74237.899999999994</v>
      </c>
      <c r="E31" s="80">
        <v>12695340.289999999</v>
      </c>
      <c r="G31" s="69" t="s">
        <v>1</v>
      </c>
      <c r="H31" s="79">
        <v>14926832.57</v>
      </c>
      <c r="I31" s="79">
        <v>-18757582.940000001</v>
      </c>
      <c r="J31" s="79">
        <v>33684415.509999998</v>
      </c>
      <c r="K31" s="77">
        <f t="shared" si="4"/>
        <v>1.7957759066158234</v>
      </c>
      <c r="L31" s="79">
        <v>166300000</v>
      </c>
      <c r="M31" s="81">
        <f t="shared" si="5"/>
        <v>8.9758464040889954E-2</v>
      </c>
      <c r="N31" s="76"/>
    </row>
    <row r="32" spans="1:14" ht="5.0999999999999996" customHeight="1" x14ac:dyDescent="0.15">
      <c r="A32" s="78"/>
      <c r="B32" s="83"/>
      <c r="C32" s="83"/>
      <c r="D32" s="83"/>
      <c r="E32" s="82"/>
      <c r="G32" s="78"/>
      <c r="H32" s="83"/>
      <c r="I32" s="83"/>
      <c r="J32" s="83"/>
      <c r="K32" s="84"/>
      <c r="L32" s="83"/>
      <c r="M32" s="85"/>
      <c r="N32" s="76"/>
    </row>
    <row r="33" spans="1:14" ht="3" customHeight="1" x14ac:dyDescent="0.15">
      <c r="A33" s="69"/>
      <c r="B33" s="79"/>
      <c r="C33" s="79"/>
      <c r="D33" s="79"/>
      <c r="E33" s="80"/>
      <c r="G33" s="69"/>
      <c r="H33" s="79"/>
      <c r="I33" s="79"/>
      <c r="J33" s="79"/>
      <c r="K33" s="77"/>
      <c r="L33" s="79"/>
      <c r="M33" s="81"/>
      <c r="N33" s="76"/>
    </row>
    <row r="34" spans="1:14" s="11" customFormat="1" ht="9" x14ac:dyDescent="0.15">
      <c r="A34" s="71" t="s">
        <v>10</v>
      </c>
      <c r="B34" s="67">
        <v>15952656.140000001</v>
      </c>
      <c r="C34" s="67">
        <v>1760785.08</v>
      </c>
      <c r="D34" s="67">
        <v>125743.87</v>
      </c>
      <c r="E34" s="87">
        <v>14317614.93</v>
      </c>
      <c r="G34" s="71" t="s">
        <v>10</v>
      </c>
      <c r="H34" s="67">
        <v>26013668.18</v>
      </c>
      <c r="I34" s="67">
        <v>3919234.56</v>
      </c>
      <c r="J34" s="67">
        <v>22094433.620000001</v>
      </c>
      <c r="K34" s="88">
        <f t="shared" ref="K34" si="6">IF(ISERROR((H34-I34)/ABS(I34)),"",(H34-I34)/ABS(I34))</f>
        <v>5.6374359027901617</v>
      </c>
      <c r="L34" s="67">
        <v>197300000</v>
      </c>
      <c r="M34" s="89">
        <f t="shared" ref="M34" si="7">H34/L34</f>
        <v>0.13184829285352256</v>
      </c>
      <c r="N34" s="68"/>
    </row>
    <row r="35" spans="1:14" ht="3" customHeight="1" x14ac:dyDescent="0.15">
      <c r="A35" s="78"/>
      <c r="B35" s="83"/>
      <c r="C35" s="83"/>
      <c r="D35" s="83"/>
      <c r="E35" s="82"/>
      <c r="G35" s="78"/>
      <c r="H35" s="83"/>
      <c r="I35" s="83"/>
      <c r="J35" s="83"/>
      <c r="K35" s="84"/>
      <c r="L35" s="83"/>
      <c r="M35" s="85"/>
      <c r="N35" s="76"/>
    </row>
    <row r="36" spans="1:14" ht="5.0999999999999996" customHeight="1" x14ac:dyDescent="0.15">
      <c r="A36" s="78"/>
      <c r="B36" s="79"/>
      <c r="C36" s="79"/>
      <c r="D36" s="79"/>
      <c r="E36" s="80"/>
      <c r="G36" s="69"/>
      <c r="H36" s="79"/>
      <c r="I36" s="79"/>
      <c r="J36" s="79"/>
      <c r="K36" s="77"/>
      <c r="L36" s="79"/>
      <c r="M36" s="81"/>
      <c r="N36" s="76"/>
    </row>
    <row r="37" spans="1:14" ht="9" x14ac:dyDescent="0.15">
      <c r="A37" s="69" t="s">
        <v>64</v>
      </c>
      <c r="B37" s="79">
        <v>2923209.98</v>
      </c>
      <c r="C37" s="79">
        <v>7783.47</v>
      </c>
      <c r="D37" s="79">
        <v>2035.38</v>
      </c>
      <c r="E37" s="80">
        <v>2917461.89</v>
      </c>
      <c r="G37" s="69" t="s">
        <v>64</v>
      </c>
      <c r="H37" s="79">
        <v>5120769.67</v>
      </c>
      <c r="I37" s="79">
        <v>4354881.3099999996</v>
      </c>
      <c r="J37" s="79">
        <v>765888.36</v>
      </c>
      <c r="K37" s="77">
        <f t="shared" ref="K37:K41" si="8">IF(ISERROR((H37-I37)/ABS(I37)),"",(H37-I37)/ABS(I37))</f>
        <v>0.17586894004236373</v>
      </c>
      <c r="L37" s="79">
        <v>14200000</v>
      </c>
      <c r="M37" s="81">
        <f t="shared" ref="M37:M41" si="9">H37/L37</f>
        <v>0.3606175823943662</v>
      </c>
      <c r="N37" s="76"/>
    </row>
    <row r="38" spans="1:14" ht="9" x14ac:dyDescent="0.15">
      <c r="A38" s="69" t="s">
        <v>90</v>
      </c>
      <c r="B38" s="79">
        <v>200325.52</v>
      </c>
      <c r="C38" s="79">
        <v>1058.18</v>
      </c>
      <c r="D38" s="79" t="s">
        <v>99</v>
      </c>
      <c r="E38" s="80">
        <v>199267.34</v>
      </c>
      <c r="G38" s="69" t="s">
        <v>90</v>
      </c>
      <c r="H38" s="79">
        <v>3301023.47</v>
      </c>
      <c r="I38" s="79">
        <v>420354.99</v>
      </c>
      <c r="J38" s="79">
        <v>2880668.48</v>
      </c>
      <c r="K38" s="77">
        <f t="shared" si="8"/>
        <v>6.8529422714834443</v>
      </c>
      <c r="L38" s="79">
        <v>21100000</v>
      </c>
      <c r="M38" s="81">
        <f t="shared" si="9"/>
        <v>0.15644660995260665</v>
      </c>
      <c r="N38" s="76"/>
    </row>
    <row r="39" spans="1:14" ht="9" x14ac:dyDescent="0.15">
      <c r="A39" s="69" t="s">
        <v>65</v>
      </c>
      <c r="B39" s="79">
        <v>614247.68000000005</v>
      </c>
      <c r="C39" s="79" t="s">
        <v>99</v>
      </c>
      <c r="D39" s="79">
        <v>2056.13</v>
      </c>
      <c r="E39" s="80">
        <v>616303.81000000006</v>
      </c>
      <c r="G39" s="69" t="s">
        <v>65</v>
      </c>
      <c r="H39" s="79">
        <v>3112716.53</v>
      </c>
      <c r="I39" s="79">
        <v>2556803.87</v>
      </c>
      <c r="J39" s="79">
        <v>555912.66</v>
      </c>
      <c r="K39" s="77">
        <f t="shared" si="8"/>
        <v>0.2174248351712639</v>
      </c>
      <c r="L39" s="79">
        <v>6600000</v>
      </c>
      <c r="M39" s="81">
        <f t="shared" si="9"/>
        <v>0.47162371666666664</v>
      </c>
      <c r="N39" s="76"/>
    </row>
    <row r="40" spans="1:14" ht="9" x14ac:dyDescent="0.15">
      <c r="A40" s="69" t="s">
        <v>48</v>
      </c>
      <c r="B40" s="79" t="s">
        <v>99</v>
      </c>
      <c r="C40" s="79" t="s">
        <v>99</v>
      </c>
      <c r="D40" s="79" t="s">
        <v>99</v>
      </c>
      <c r="E40" s="80" t="s">
        <v>99</v>
      </c>
      <c r="G40" s="69" t="s">
        <v>48</v>
      </c>
      <c r="H40" s="79" t="s">
        <v>99</v>
      </c>
      <c r="I40" s="79" t="s">
        <v>99</v>
      </c>
      <c r="J40" s="79" t="s">
        <v>99</v>
      </c>
      <c r="K40" s="77" t="str">
        <f t="shared" si="8"/>
        <v/>
      </c>
      <c r="L40" s="79">
        <v>3400000</v>
      </c>
      <c r="M40" s="81" t="e">
        <f t="shared" si="9"/>
        <v>#VALUE!</v>
      </c>
      <c r="N40" s="76"/>
    </row>
    <row r="41" spans="1:14" ht="9" x14ac:dyDescent="0.15">
      <c r="A41" s="69" t="s">
        <v>66</v>
      </c>
      <c r="B41" s="79" t="s">
        <v>99</v>
      </c>
      <c r="C41" s="79">
        <v>66782.63</v>
      </c>
      <c r="D41" s="79">
        <v>2439.77</v>
      </c>
      <c r="E41" s="80">
        <v>-64342.86</v>
      </c>
      <c r="G41" s="69" t="s">
        <v>66</v>
      </c>
      <c r="H41" s="79">
        <v>80329.289999999994</v>
      </c>
      <c r="I41" s="79">
        <v>1753052.95</v>
      </c>
      <c r="J41" s="79">
        <v>-1672723.66</v>
      </c>
      <c r="K41" s="77">
        <f t="shared" si="8"/>
        <v>-0.95417748790759571</v>
      </c>
      <c r="L41" s="79">
        <v>3390660</v>
      </c>
      <c r="M41" s="81">
        <f t="shared" si="9"/>
        <v>2.3691343278299797E-2</v>
      </c>
      <c r="N41" s="76"/>
    </row>
    <row r="42" spans="1:14" ht="9" x14ac:dyDescent="0.15">
      <c r="A42" s="69" t="s">
        <v>53</v>
      </c>
      <c r="B42" s="79"/>
      <c r="C42" s="79"/>
      <c r="D42" s="79"/>
      <c r="E42" s="80"/>
      <c r="G42" s="69" t="s">
        <v>53</v>
      </c>
      <c r="H42" s="79"/>
      <c r="I42" s="79"/>
      <c r="J42" s="79"/>
      <c r="K42" s="77"/>
      <c r="L42" s="79"/>
      <c r="M42" s="81"/>
      <c r="N42" s="76"/>
    </row>
    <row r="43" spans="1:14" ht="5.0999999999999996" customHeight="1" x14ac:dyDescent="0.15">
      <c r="A43" s="78"/>
      <c r="B43" s="83"/>
      <c r="C43" s="83"/>
      <c r="D43" s="83"/>
      <c r="E43" s="82"/>
      <c r="G43" s="78"/>
      <c r="H43" s="83"/>
      <c r="I43" s="83"/>
      <c r="J43" s="83"/>
      <c r="K43" s="84"/>
      <c r="L43" s="83"/>
      <c r="M43" s="85"/>
      <c r="N43" s="76"/>
    </row>
    <row r="44" spans="1:14" ht="3" customHeight="1" x14ac:dyDescent="0.15">
      <c r="A44" s="69"/>
      <c r="B44" s="79"/>
      <c r="C44" s="79"/>
      <c r="D44" s="79"/>
      <c r="E44" s="80"/>
      <c r="G44" s="69"/>
      <c r="H44" s="79"/>
      <c r="I44" s="79"/>
      <c r="J44" s="79"/>
      <c r="K44" s="77"/>
      <c r="L44" s="79"/>
      <c r="M44" s="81"/>
      <c r="N44" s="76"/>
    </row>
    <row r="45" spans="1:14" s="11" customFormat="1" ht="9" x14ac:dyDescent="0.15">
      <c r="A45" s="71" t="s">
        <v>35</v>
      </c>
      <c r="B45" s="67">
        <v>68912169.5</v>
      </c>
      <c r="C45" s="67">
        <v>53773791.020000003</v>
      </c>
      <c r="D45" s="67">
        <v>1238466.4099999999</v>
      </c>
      <c r="E45" s="87">
        <v>16376844.890000001</v>
      </c>
      <c r="G45" s="71" t="s">
        <v>35</v>
      </c>
      <c r="H45" s="67">
        <v>221530698.55000001</v>
      </c>
      <c r="I45" s="67">
        <v>212168390.21000001</v>
      </c>
      <c r="J45" s="67">
        <v>9362308.3399999999</v>
      </c>
      <c r="K45" s="88">
        <f t="shared" ref="K45" si="10">IF(ISERROR((H45-I45)/ABS(I45)),"",(H45-I45)/ABS(I45))</f>
        <v>4.4126782178690135E-2</v>
      </c>
      <c r="L45" s="67">
        <v>1111690660</v>
      </c>
      <c r="M45" s="89">
        <f t="shared" ref="M45" si="11">H45/L45</f>
        <v>0.19927368873459816</v>
      </c>
      <c r="N45" s="68"/>
    </row>
    <row r="46" spans="1:14" ht="3" customHeight="1" x14ac:dyDescent="0.15">
      <c r="A46" s="78"/>
      <c r="B46" s="83"/>
      <c r="C46" s="83"/>
      <c r="D46" s="83"/>
      <c r="E46" s="82"/>
      <c r="G46" s="78"/>
      <c r="H46" s="83"/>
      <c r="I46" s="83"/>
      <c r="J46" s="83"/>
      <c r="K46" s="84"/>
      <c r="L46" s="83"/>
      <c r="M46" s="85"/>
      <c r="N46" s="76"/>
    </row>
    <row r="47" spans="1:14" ht="5.0999999999999996" customHeight="1" x14ac:dyDescent="0.15">
      <c r="A47" s="69"/>
      <c r="B47" s="79"/>
      <c r="C47" s="79"/>
      <c r="D47" s="79"/>
      <c r="E47" s="80"/>
      <c r="G47" s="69"/>
      <c r="H47" s="79"/>
      <c r="I47" s="79"/>
      <c r="J47" s="79"/>
      <c r="K47" s="77"/>
      <c r="L47" s="79"/>
      <c r="M47" s="81"/>
      <c r="N47" s="76"/>
    </row>
    <row r="48" spans="1:14" ht="9" x14ac:dyDescent="0.15">
      <c r="A48" s="69" t="s">
        <v>82</v>
      </c>
      <c r="B48" s="79">
        <v>98712974.260000005</v>
      </c>
      <c r="C48" s="79">
        <v>32168736.68</v>
      </c>
      <c r="D48" s="79">
        <v>1825529.78</v>
      </c>
      <c r="E48" s="80">
        <v>68369767.359999999</v>
      </c>
      <c r="G48" s="69" t="s">
        <v>82</v>
      </c>
      <c r="H48" s="79">
        <v>197300529.94999999</v>
      </c>
      <c r="I48" s="79">
        <v>194614453.84999999</v>
      </c>
      <c r="J48" s="79">
        <v>2686076.1</v>
      </c>
      <c r="K48" s="77">
        <f t="shared" ref="K48:K51" si="12">IF(ISERROR((H48-I48)/ABS(I48)),"",(H48-I48)/ABS(I48))</f>
        <v>1.3802038064810437E-2</v>
      </c>
      <c r="L48" s="79">
        <v>691825680</v>
      </c>
      <c r="M48" s="81">
        <f t="shared" ref="M48:M51" si="13">H48/L48</f>
        <v>0.28518821381420822</v>
      </c>
      <c r="N48" s="76"/>
    </row>
    <row r="49" spans="1:14" ht="9" x14ac:dyDescent="0.15">
      <c r="A49" s="69" t="s">
        <v>67</v>
      </c>
      <c r="B49" s="79">
        <v>2032913.03</v>
      </c>
      <c r="C49" s="79">
        <v>2479.6</v>
      </c>
      <c r="D49" s="79">
        <v>1099.73</v>
      </c>
      <c r="E49" s="80">
        <v>2031533.16</v>
      </c>
      <c r="G49" s="69" t="s">
        <v>67</v>
      </c>
      <c r="H49" s="79">
        <v>7927136.3499999996</v>
      </c>
      <c r="I49" s="79">
        <v>5582173.5999999996</v>
      </c>
      <c r="J49" s="79">
        <v>2344962.75</v>
      </c>
      <c r="K49" s="77">
        <f t="shared" si="12"/>
        <v>0.42008058473853271</v>
      </c>
      <c r="L49" s="79">
        <v>20100000</v>
      </c>
      <c r="M49" s="81">
        <f t="shared" si="13"/>
        <v>0.39438489303482588</v>
      </c>
      <c r="N49" s="76"/>
    </row>
    <row r="50" spans="1:14" ht="9" x14ac:dyDescent="0.15">
      <c r="A50" s="69" t="s">
        <v>49</v>
      </c>
      <c r="B50" s="79">
        <v>619538.75</v>
      </c>
      <c r="C50" s="79">
        <v>821.26</v>
      </c>
      <c r="D50" s="79">
        <v>266.81</v>
      </c>
      <c r="E50" s="80">
        <v>618984.30000000005</v>
      </c>
      <c r="G50" s="69" t="s">
        <v>49</v>
      </c>
      <c r="H50" s="79">
        <v>2406354.2000000002</v>
      </c>
      <c r="I50" s="79">
        <v>1964923.08</v>
      </c>
      <c r="J50" s="79">
        <v>441431.12</v>
      </c>
      <c r="K50" s="77">
        <f t="shared" si="12"/>
        <v>0.2246556745620801</v>
      </c>
      <c r="L50" s="79">
        <v>8500000</v>
      </c>
      <c r="M50" s="81">
        <f t="shared" si="13"/>
        <v>0.28310049411764709</v>
      </c>
      <c r="N50" s="76"/>
    </row>
    <row r="51" spans="1:14" ht="9" x14ac:dyDescent="0.15">
      <c r="A51" s="69" t="s">
        <v>68</v>
      </c>
      <c r="B51" s="79">
        <v>553398.4</v>
      </c>
      <c r="C51" s="79">
        <v>5497.69</v>
      </c>
      <c r="D51" s="79" t="s">
        <v>99</v>
      </c>
      <c r="E51" s="80">
        <v>547900.71</v>
      </c>
      <c r="G51" s="69" t="s">
        <v>68</v>
      </c>
      <c r="H51" s="79">
        <v>1637338.47</v>
      </c>
      <c r="I51" s="79">
        <v>1310602.94</v>
      </c>
      <c r="J51" s="79">
        <v>326735.53000000003</v>
      </c>
      <c r="K51" s="77">
        <f t="shared" si="12"/>
        <v>0.24930169163209723</v>
      </c>
      <c r="L51" s="79">
        <v>5700000</v>
      </c>
      <c r="M51" s="81">
        <f t="shared" si="13"/>
        <v>0.28725236315789471</v>
      </c>
      <c r="N51" s="76"/>
    </row>
    <row r="52" spans="1:14" ht="9" x14ac:dyDescent="0.15">
      <c r="A52" s="69" t="s">
        <v>69</v>
      </c>
      <c r="B52" s="79"/>
      <c r="C52" s="79"/>
      <c r="D52" s="79"/>
      <c r="E52" s="80"/>
      <c r="G52" s="69" t="s">
        <v>69</v>
      </c>
      <c r="H52" s="79"/>
      <c r="I52" s="79"/>
      <c r="J52" s="79"/>
      <c r="K52" s="77"/>
      <c r="L52" s="79"/>
      <c r="M52" s="81"/>
      <c r="N52" s="76"/>
    </row>
    <row r="53" spans="1:14" ht="9" x14ac:dyDescent="0.15">
      <c r="A53" s="69" t="s">
        <v>50</v>
      </c>
      <c r="B53" s="79">
        <v>78237.460000000006</v>
      </c>
      <c r="C53" s="79">
        <v>36988.25</v>
      </c>
      <c r="D53" s="79" t="s">
        <v>99</v>
      </c>
      <c r="E53" s="80">
        <v>41249.21</v>
      </c>
      <c r="G53" s="69" t="s">
        <v>50</v>
      </c>
      <c r="H53" s="79">
        <v>418239.28</v>
      </c>
      <c r="I53" s="79">
        <v>301788.51</v>
      </c>
      <c r="J53" s="79">
        <v>116450.77</v>
      </c>
      <c r="K53" s="77">
        <f t="shared" ref="K53:K65" si="14">IF(ISERROR((H53-I53)/ABS(I53)),"",(H53-I53)/ABS(I53))</f>
        <v>0.3858687993124722</v>
      </c>
      <c r="L53" s="79">
        <v>645580</v>
      </c>
      <c r="M53" s="81">
        <f t="shared" ref="M53:M65" si="15">H53/L53</f>
        <v>0.64785042907153267</v>
      </c>
      <c r="N53" s="76"/>
    </row>
    <row r="54" spans="1:14" ht="9" x14ac:dyDescent="0.15">
      <c r="A54" s="69" t="s">
        <v>51</v>
      </c>
      <c r="B54" s="79">
        <v>3694.08</v>
      </c>
      <c r="C54" s="79">
        <v>11620.31</v>
      </c>
      <c r="D54" s="79" t="s">
        <v>99</v>
      </c>
      <c r="E54" s="80">
        <v>-7926.23</v>
      </c>
      <c r="G54" s="69" t="s">
        <v>51</v>
      </c>
      <c r="H54" s="79">
        <v>11886.41</v>
      </c>
      <c r="I54" s="79">
        <v>13555.77</v>
      </c>
      <c r="J54" s="79">
        <v>-1669.36</v>
      </c>
      <c r="K54" s="77">
        <f t="shared" si="14"/>
        <v>-0.12314756004269772</v>
      </c>
      <c r="L54" s="79">
        <v>9620</v>
      </c>
      <c r="M54" s="81">
        <f t="shared" si="15"/>
        <v>1.2355935550935551</v>
      </c>
      <c r="N54" s="76"/>
    </row>
    <row r="55" spans="1:14" ht="9" x14ac:dyDescent="0.15">
      <c r="A55" s="69" t="s">
        <v>4</v>
      </c>
      <c r="B55" s="79"/>
      <c r="C55" s="79"/>
      <c r="D55" s="79"/>
      <c r="E55" s="80"/>
      <c r="G55" s="69" t="s">
        <v>4</v>
      </c>
      <c r="H55" s="79"/>
      <c r="I55" s="79"/>
      <c r="J55" s="79"/>
      <c r="K55" s="77"/>
      <c r="L55" s="79"/>
      <c r="M55" s="81"/>
      <c r="N55" s="76"/>
    </row>
    <row r="56" spans="1:14" ht="9" x14ac:dyDescent="0.15">
      <c r="A56" s="69" t="s">
        <v>106</v>
      </c>
      <c r="B56" s="79">
        <v>44583191.149999999</v>
      </c>
      <c r="C56" s="79">
        <v>645806.63</v>
      </c>
      <c r="D56" s="79" t="s">
        <v>99</v>
      </c>
      <c r="E56" s="80">
        <v>43937384.520000003</v>
      </c>
      <c r="G56" s="69" t="s">
        <v>106</v>
      </c>
      <c r="H56" s="79">
        <v>67681912.310000002</v>
      </c>
      <c r="I56" s="79">
        <v>59995379.960000001</v>
      </c>
      <c r="J56" s="79">
        <v>7686532.3499999996</v>
      </c>
      <c r="K56" s="77">
        <f t="shared" ref="K56:K57" si="16">IF(ISERROR((H56-I56)/ABS(I56)),"",(H56-I56)/ABS(I56))</f>
        <v>0.12811873772821758</v>
      </c>
      <c r="L56" s="79">
        <v>247338000</v>
      </c>
      <c r="M56" s="81">
        <f t="shared" ref="M56:M57" si="17">H56/L56</f>
        <v>0.27364138268280652</v>
      </c>
      <c r="N56" s="76"/>
    </row>
    <row r="57" spans="1:14" ht="9" x14ac:dyDescent="0.15">
      <c r="A57" s="69" t="s">
        <v>107</v>
      </c>
      <c r="B57" s="79">
        <v>9131.44</v>
      </c>
      <c r="C57" s="79" t="s">
        <v>99</v>
      </c>
      <c r="D57" s="79" t="s">
        <v>99</v>
      </c>
      <c r="E57" s="80">
        <v>9131.44</v>
      </c>
      <c r="G57" s="69" t="s">
        <v>107</v>
      </c>
      <c r="H57" s="79">
        <v>9131.44</v>
      </c>
      <c r="I57" s="79">
        <v>7007.86</v>
      </c>
      <c r="J57" s="79">
        <v>2123.58</v>
      </c>
      <c r="K57" s="77">
        <f t="shared" si="16"/>
        <v>0.30302831392179652</v>
      </c>
      <c r="L57" s="79" t="s">
        <v>99</v>
      </c>
      <c r="M57" s="81" t="e">
        <f t="shared" si="17"/>
        <v>#VALUE!</v>
      </c>
      <c r="N57" s="76"/>
    </row>
    <row r="58" spans="1:14" ht="9" x14ac:dyDescent="0.15">
      <c r="A58" s="69" t="s">
        <v>52</v>
      </c>
      <c r="B58" s="79">
        <v>6647871.1500000004</v>
      </c>
      <c r="C58" s="79" t="s">
        <v>99</v>
      </c>
      <c r="D58" s="79" t="s">
        <v>99</v>
      </c>
      <c r="E58" s="80">
        <v>6647871.1500000004</v>
      </c>
      <c r="G58" s="69" t="s">
        <v>52</v>
      </c>
      <c r="H58" s="79">
        <v>13668160.74</v>
      </c>
      <c r="I58" s="79">
        <v>13137083.609999999</v>
      </c>
      <c r="J58" s="79">
        <v>531077.13</v>
      </c>
      <c r="K58" s="77">
        <f t="shared" si="14"/>
        <v>4.0425801172167528E-2</v>
      </c>
      <c r="L58" s="79">
        <v>59787000</v>
      </c>
      <c r="M58" s="81">
        <f t="shared" si="15"/>
        <v>0.22861425962165688</v>
      </c>
      <c r="N58" s="76"/>
    </row>
    <row r="59" spans="1:14" ht="9" x14ac:dyDescent="0.15">
      <c r="A59" s="69" t="s">
        <v>5</v>
      </c>
      <c r="B59" s="79">
        <v>84436.160000000003</v>
      </c>
      <c r="C59" s="79" t="s">
        <v>99</v>
      </c>
      <c r="D59" s="79" t="s">
        <v>99</v>
      </c>
      <c r="E59" s="80">
        <v>84436.160000000003</v>
      </c>
      <c r="G59" s="69" t="s">
        <v>5</v>
      </c>
      <c r="H59" s="79">
        <v>175807.74</v>
      </c>
      <c r="I59" s="79">
        <v>175687.51</v>
      </c>
      <c r="J59" s="79">
        <v>120.23</v>
      </c>
      <c r="K59" s="77">
        <f t="shared" si="14"/>
        <v>6.8434005354154866E-4</v>
      </c>
      <c r="L59" s="79">
        <v>606060</v>
      </c>
      <c r="M59" s="81">
        <f t="shared" si="15"/>
        <v>0.29008306108306109</v>
      </c>
      <c r="N59" s="76"/>
    </row>
    <row r="60" spans="1:14" ht="9" x14ac:dyDescent="0.15">
      <c r="A60" s="69" t="s">
        <v>42</v>
      </c>
      <c r="B60" s="79">
        <v>1247296.6299999999</v>
      </c>
      <c r="C60" s="79" t="s">
        <v>99</v>
      </c>
      <c r="D60" s="79" t="s">
        <v>99</v>
      </c>
      <c r="E60" s="80">
        <v>1247296.6299999999</v>
      </c>
      <c r="G60" s="69" t="s">
        <v>42</v>
      </c>
      <c r="H60" s="79">
        <v>3279504.87</v>
      </c>
      <c r="I60" s="79">
        <v>3354935.95</v>
      </c>
      <c r="J60" s="79">
        <v>-75431.08</v>
      </c>
      <c r="K60" s="77">
        <f t="shared" si="14"/>
        <v>-2.2483612541097861E-2</v>
      </c>
      <c r="L60" s="79">
        <v>11466000</v>
      </c>
      <c r="M60" s="81">
        <f t="shared" si="15"/>
        <v>0.2860199607535322</v>
      </c>
      <c r="N60" s="76"/>
    </row>
    <row r="61" spans="1:14" ht="9" x14ac:dyDescent="0.15">
      <c r="A61" s="69" t="s">
        <v>70</v>
      </c>
      <c r="B61" s="79"/>
      <c r="C61" s="79"/>
      <c r="D61" s="79"/>
      <c r="E61" s="80"/>
      <c r="G61" s="69" t="s">
        <v>70</v>
      </c>
      <c r="H61" s="79"/>
      <c r="I61" s="79"/>
      <c r="J61" s="79"/>
      <c r="K61" s="77"/>
      <c r="L61" s="79"/>
      <c r="M61" s="81"/>
      <c r="N61" s="76"/>
    </row>
    <row r="62" spans="1:14" ht="9" x14ac:dyDescent="0.15">
      <c r="A62" s="69" t="s">
        <v>71</v>
      </c>
      <c r="B62" s="79">
        <v>855823.56</v>
      </c>
      <c r="C62" s="79" t="s">
        <v>99</v>
      </c>
      <c r="D62" s="79">
        <v>104.83</v>
      </c>
      <c r="E62" s="80">
        <v>855928.39</v>
      </c>
      <c r="G62" s="69" t="s">
        <v>71</v>
      </c>
      <c r="H62" s="79">
        <v>2807575.51</v>
      </c>
      <c r="I62" s="79">
        <v>2372889.92</v>
      </c>
      <c r="J62" s="79">
        <v>434685.59</v>
      </c>
      <c r="K62" s="77">
        <f t="shared" si="14"/>
        <v>0.18318826606166369</v>
      </c>
      <c r="L62" s="79">
        <v>9600000</v>
      </c>
      <c r="M62" s="81">
        <f t="shared" si="15"/>
        <v>0.29245578229166663</v>
      </c>
      <c r="N62" s="76"/>
    </row>
    <row r="63" spans="1:14" ht="9" x14ac:dyDescent="0.15">
      <c r="A63" s="69" t="s">
        <v>72</v>
      </c>
      <c r="B63" s="79">
        <v>118961.04</v>
      </c>
      <c r="C63" s="79" t="s">
        <v>99</v>
      </c>
      <c r="D63" s="79" t="s">
        <v>99</v>
      </c>
      <c r="E63" s="80">
        <v>118961.04</v>
      </c>
      <c r="G63" s="69" t="s">
        <v>72</v>
      </c>
      <c r="H63" s="79">
        <v>419419.15</v>
      </c>
      <c r="I63" s="79">
        <v>474215.39</v>
      </c>
      <c r="J63" s="79">
        <v>-54796.24</v>
      </c>
      <c r="K63" s="77">
        <f t="shared" si="14"/>
        <v>-0.11555137423945686</v>
      </c>
      <c r="L63" s="79">
        <v>1700000</v>
      </c>
      <c r="M63" s="81">
        <f t="shared" si="15"/>
        <v>0.24671714705882355</v>
      </c>
      <c r="N63" s="76"/>
    </row>
    <row r="64" spans="1:14" ht="9" x14ac:dyDescent="0.15">
      <c r="A64" s="69" t="s">
        <v>73</v>
      </c>
      <c r="B64" s="79">
        <v>1904.55</v>
      </c>
      <c r="C64" s="79" t="s">
        <v>99</v>
      </c>
      <c r="D64" s="79" t="s">
        <v>99</v>
      </c>
      <c r="E64" s="80">
        <v>1904.55</v>
      </c>
      <c r="G64" s="69" t="s">
        <v>73</v>
      </c>
      <c r="H64" s="79">
        <v>55001.42</v>
      </c>
      <c r="I64" s="79">
        <v>90970.33</v>
      </c>
      <c r="J64" s="79">
        <v>-35968.910000000003</v>
      </c>
      <c r="K64" s="77">
        <f t="shared" si="14"/>
        <v>-0.39539166231451511</v>
      </c>
      <c r="L64" s="79">
        <v>350000</v>
      </c>
      <c r="M64" s="81">
        <f t="shared" si="15"/>
        <v>0.15714691428571428</v>
      </c>
      <c r="N64" s="76"/>
    </row>
    <row r="65" spans="1:14" ht="9" x14ac:dyDescent="0.15">
      <c r="A65" s="69" t="s">
        <v>53</v>
      </c>
      <c r="B65" s="79" t="s">
        <v>99</v>
      </c>
      <c r="C65" s="79">
        <v>690987.23</v>
      </c>
      <c r="D65" s="79" t="s">
        <v>99</v>
      </c>
      <c r="E65" s="80">
        <v>-690987.23</v>
      </c>
      <c r="G65" s="69" t="s">
        <v>53</v>
      </c>
      <c r="H65" s="79">
        <v>-690987.23</v>
      </c>
      <c r="I65" s="79">
        <v>-565923.32999999996</v>
      </c>
      <c r="J65" s="79">
        <v>-125063.9</v>
      </c>
      <c r="K65" s="77">
        <f t="shared" si="14"/>
        <v>-0.22099088934891592</v>
      </c>
      <c r="L65" s="79">
        <v>-819000</v>
      </c>
      <c r="M65" s="81">
        <f t="shared" si="15"/>
        <v>0.8436962515262515</v>
      </c>
      <c r="N65" s="76"/>
    </row>
    <row r="66" spans="1:14" ht="5.0999999999999996" customHeight="1" x14ac:dyDescent="0.15">
      <c r="A66" s="78"/>
      <c r="B66" s="83"/>
      <c r="C66" s="83"/>
      <c r="D66" s="83"/>
      <c r="E66" s="82"/>
      <c r="G66" s="78"/>
      <c r="H66" s="83"/>
      <c r="I66" s="83"/>
      <c r="J66" s="83"/>
      <c r="K66" s="84"/>
      <c r="L66" s="83"/>
      <c r="M66" s="85"/>
      <c r="N66" s="76"/>
    </row>
    <row r="67" spans="1:14" ht="3" customHeight="1" x14ac:dyDescent="0.15">
      <c r="A67" s="69"/>
      <c r="B67" s="79"/>
      <c r="C67" s="79"/>
      <c r="D67" s="79"/>
      <c r="E67" s="80"/>
      <c r="G67" s="69"/>
      <c r="H67" s="79"/>
      <c r="I67" s="79"/>
      <c r="J67" s="79"/>
      <c r="K67" s="77"/>
      <c r="L67" s="79"/>
      <c r="M67" s="81"/>
      <c r="N67" s="76"/>
    </row>
    <row r="68" spans="1:14" s="11" customFormat="1" ht="9" x14ac:dyDescent="0.15">
      <c r="A68" s="71" t="s">
        <v>9</v>
      </c>
      <c r="B68" s="67">
        <v>155549371.66</v>
      </c>
      <c r="C68" s="67">
        <v>33562937.649999999</v>
      </c>
      <c r="D68" s="67">
        <v>1827001.15</v>
      </c>
      <c r="E68" s="87">
        <v>123813435.16</v>
      </c>
      <c r="G68" s="71" t="s">
        <v>9</v>
      </c>
      <c r="H68" s="67">
        <v>297107010.61000001</v>
      </c>
      <c r="I68" s="67">
        <v>282829744.94999999</v>
      </c>
      <c r="J68" s="67">
        <v>14277265.66</v>
      </c>
      <c r="K68" s="88">
        <f t="shared" ref="K68" si="18">IF(ISERROR((H68-I68)/ABS(I68)),"",(H68-I68)/ABS(I68))</f>
        <v>5.0480071190970491E-2</v>
      </c>
      <c r="L68" s="67">
        <v>1056808940</v>
      </c>
      <c r="M68" s="89">
        <f t="shared" ref="M68" si="19">H68/L68</f>
        <v>0.2811359739348912</v>
      </c>
      <c r="N68" s="68"/>
    </row>
    <row r="69" spans="1:14" ht="3" customHeight="1" x14ac:dyDescent="0.15">
      <c r="A69" s="78"/>
      <c r="B69" s="83"/>
      <c r="C69" s="83"/>
      <c r="D69" s="83"/>
      <c r="E69" s="82"/>
      <c r="G69" s="90"/>
      <c r="H69" s="83"/>
      <c r="I69" s="83"/>
      <c r="J69" s="83"/>
      <c r="K69" s="84"/>
      <c r="L69" s="83"/>
      <c r="M69" s="85"/>
      <c r="N69" s="76"/>
    </row>
    <row r="70" spans="1:14" ht="5.0999999999999996" customHeight="1" x14ac:dyDescent="0.15">
      <c r="A70" s="69"/>
      <c r="B70" s="79"/>
      <c r="C70" s="79"/>
      <c r="D70" s="79"/>
      <c r="E70" s="80"/>
      <c r="G70" s="78"/>
      <c r="H70" s="79"/>
      <c r="I70" s="79"/>
      <c r="J70" s="79"/>
      <c r="K70" s="77"/>
      <c r="L70" s="79"/>
      <c r="M70" s="81"/>
      <c r="N70" s="76"/>
    </row>
    <row r="71" spans="1:14" ht="9" x14ac:dyDescent="0.15">
      <c r="A71" s="69" t="s">
        <v>6</v>
      </c>
      <c r="B71" s="79" t="s">
        <v>99</v>
      </c>
      <c r="C71" s="79" t="s">
        <v>99</v>
      </c>
      <c r="D71" s="79" t="s">
        <v>99</v>
      </c>
      <c r="E71" s="80" t="s">
        <v>99</v>
      </c>
      <c r="G71" s="69" t="s">
        <v>6</v>
      </c>
      <c r="H71" s="79">
        <v>154299.4</v>
      </c>
      <c r="I71" s="79">
        <v>181454.07999999999</v>
      </c>
      <c r="J71" s="79">
        <v>-27154.68</v>
      </c>
      <c r="K71" s="77">
        <f t="shared" ref="K71:K73" si="20">IF(ISERROR((H71-I71)/ABS(I71)),"",(H71-I71)/ABS(I71))</f>
        <v>-0.14965042395299127</v>
      </c>
      <c r="L71" s="79">
        <v>700000</v>
      </c>
      <c r="M71" s="81">
        <f t="shared" ref="M71:M73" si="21">H71/L71</f>
        <v>0.22042771428571428</v>
      </c>
      <c r="N71" s="76"/>
    </row>
    <row r="72" spans="1:14" ht="9" x14ac:dyDescent="0.15">
      <c r="A72" s="69" t="s">
        <v>74</v>
      </c>
      <c r="B72" s="79">
        <v>1251989.1000000001</v>
      </c>
      <c r="C72" s="79">
        <v>1412.34</v>
      </c>
      <c r="D72" s="79">
        <v>30498.65</v>
      </c>
      <c r="E72" s="80">
        <v>1281075.4099999999</v>
      </c>
      <c r="G72" s="69" t="s">
        <v>74</v>
      </c>
      <c r="H72" s="79">
        <v>1346140.06</v>
      </c>
      <c r="I72" s="79">
        <v>1286933.01</v>
      </c>
      <c r="J72" s="79">
        <v>59207.05</v>
      </c>
      <c r="K72" s="77">
        <f t="shared" si="20"/>
        <v>4.6006318541786446E-2</v>
      </c>
      <c r="L72" s="79">
        <v>5300000</v>
      </c>
      <c r="M72" s="81">
        <f t="shared" si="21"/>
        <v>0.25398869056603773</v>
      </c>
      <c r="N72" s="76"/>
    </row>
    <row r="73" spans="1:14" ht="9" x14ac:dyDescent="0.15">
      <c r="A73" s="69" t="s">
        <v>54</v>
      </c>
      <c r="B73" s="79">
        <v>43404.76</v>
      </c>
      <c r="C73" s="79" t="s">
        <v>99</v>
      </c>
      <c r="D73" s="79" t="s">
        <v>99</v>
      </c>
      <c r="E73" s="80">
        <v>43404.76</v>
      </c>
      <c r="G73" s="69" t="s">
        <v>54</v>
      </c>
      <c r="H73" s="79">
        <v>204140.05</v>
      </c>
      <c r="I73" s="79">
        <v>160522</v>
      </c>
      <c r="J73" s="79">
        <v>43618.05</v>
      </c>
      <c r="K73" s="77">
        <f t="shared" si="20"/>
        <v>0.27172630542853932</v>
      </c>
      <c r="L73" s="79">
        <v>600000</v>
      </c>
      <c r="M73" s="81">
        <f t="shared" si="21"/>
        <v>0.34023341666666662</v>
      </c>
      <c r="N73" s="76"/>
    </row>
    <row r="74" spans="1:14" ht="5.0999999999999996" customHeight="1" x14ac:dyDescent="0.15">
      <c r="A74" s="78"/>
      <c r="B74" s="83"/>
      <c r="C74" s="83"/>
      <c r="D74" s="83"/>
      <c r="E74" s="82"/>
      <c r="G74" s="78"/>
      <c r="H74" s="83"/>
      <c r="I74" s="83"/>
      <c r="J74" s="83"/>
      <c r="K74" s="84"/>
      <c r="L74" s="83"/>
      <c r="M74" s="85"/>
      <c r="N74" s="76"/>
    </row>
    <row r="75" spans="1:14" ht="3" customHeight="1" x14ac:dyDescent="0.15">
      <c r="A75" s="69"/>
      <c r="B75" s="79"/>
      <c r="C75" s="79"/>
      <c r="D75" s="79"/>
      <c r="E75" s="80"/>
      <c r="G75" s="69"/>
      <c r="H75" s="79"/>
      <c r="I75" s="79"/>
      <c r="J75" s="79"/>
      <c r="K75" s="77"/>
      <c r="L75" s="79"/>
      <c r="M75" s="81"/>
      <c r="N75" s="76"/>
    </row>
    <row r="76" spans="1:14" s="11" customFormat="1" ht="9" x14ac:dyDescent="0.15">
      <c r="A76" s="71" t="s">
        <v>75</v>
      </c>
      <c r="B76" s="67">
        <v>1295393.8600000001</v>
      </c>
      <c r="C76" s="67">
        <v>1412.34</v>
      </c>
      <c r="D76" s="67">
        <v>30498.65</v>
      </c>
      <c r="E76" s="87">
        <v>1324480.17</v>
      </c>
      <c r="G76" s="71" t="s">
        <v>75</v>
      </c>
      <c r="H76" s="67">
        <v>1704579.51</v>
      </c>
      <c r="I76" s="67">
        <v>1628909.09</v>
      </c>
      <c r="J76" s="67">
        <v>75670.42</v>
      </c>
      <c r="K76" s="88">
        <f t="shared" ref="K76" si="22">IF(ISERROR((H76-I76)/ABS(I76)),"",(H76-I76)/ABS(I76))</f>
        <v>4.6454661260438984E-2</v>
      </c>
      <c r="L76" s="67">
        <v>6600000</v>
      </c>
      <c r="M76" s="89">
        <f t="shared" ref="M76" si="23">H76/L76</f>
        <v>0.25826962272727272</v>
      </c>
      <c r="N76" s="68"/>
    </row>
    <row r="77" spans="1:14" ht="3" customHeight="1" x14ac:dyDescent="0.15">
      <c r="A77" s="78"/>
      <c r="B77" s="83"/>
      <c r="C77" s="83"/>
      <c r="D77" s="83"/>
      <c r="E77" s="82"/>
      <c r="G77" s="78"/>
      <c r="H77" s="83"/>
      <c r="I77" s="83"/>
      <c r="J77" s="83"/>
      <c r="K77" s="84"/>
      <c r="L77" s="83"/>
      <c r="M77" s="85"/>
      <c r="N77" s="76"/>
    </row>
    <row r="78" spans="1:14" ht="5.0999999999999996" customHeight="1" x14ac:dyDescent="0.15">
      <c r="A78" s="69"/>
      <c r="B78" s="79"/>
      <c r="C78" s="79"/>
      <c r="D78" s="79"/>
      <c r="E78" s="80"/>
      <c r="G78" s="69"/>
      <c r="H78" s="79"/>
      <c r="I78" s="79"/>
      <c r="J78" s="79"/>
      <c r="K78" s="77"/>
      <c r="L78" s="79"/>
      <c r="M78" s="81"/>
      <c r="N78" s="76"/>
    </row>
    <row r="79" spans="1:14" ht="9" x14ac:dyDescent="0.15">
      <c r="A79" s="69" t="s">
        <v>7</v>
      </c>
      <c r="B79" s="79">
        <v>112669.22</v>
      </c>
      <c r="C79" s="79">
        <v>111.92</v>
      </c>
      <c r="D79" s="79" t="s">
        <v>99</v>
      </c>
      <c r="E79" s="80">
        <v>112557.3</v>
      </c>
      <c r="G79" s="69" t="s">
        <v>7</v>
      </c>
      <c r="H79" s="79">
        <v>401012</v>
      </c>
      <c r="I79" s="79">
        <v>694902.18</v>
      </c>
      <c r="J79" s="79">
        <v>-293890.18</v>
      </c>
      <c r="K79" s="77">
        <f t="shared" ref="K79:K81" si="24">IF(ISERROR((H79-I79)/ABS(I79)),"",(H79-I79)/ABS(I79))</f>
        <v>-0.42292309401015266</v>
      </c>
      <c r="L79" s="79">
        <v>2250000</v>
      </c>
      <c r="M79" s="81">
        <f t="shared" ref="M79:M81" si="25">H79/L79</f>
        <v>0.17822755555555556</v>
      </c>
      <c r="N79" s="76"/>
    </row>
    <row r="80" spans="1:14" ht="9" x14ac:dyDescent="0.15">
      <c r="A80" s="69" t="s">
        <v>55</v>
      </c>
      <c r="B80" s="79">
        <v>157998.67000000001</v>
      </c>
      <c r="C80" s="79">
        <v>2.72</v>
      </c>
      <c r="D80" s="79">
        <v>484.13</v>
      </c>
      <c r="E80" s="80">
        <v>158480.07999999999</v>
      </c>
      <c r="G80" s="69" t="s">
        <v>55</v>
      </c>
      <c r="H80" s="79">
        <v>557808.73</v>
      </c>
      <c r="I80" s="79">
        <v>785458.98</v>
      </c>
      <c r="J80" s="79">
        <v>-227650.25</v>
      </c>
      <c r="K80" s="77">
        <f t="shared" si="24"/>
        <v>-0.28983085787624452</v>
      </c>
      <c r="L80" s="79">
        <v>2075000</v>
      </c>
      <c r="M80" s="81">
        <f t="shared" si="25"/>
        <v>0.26882348433734937</v>
      </c>
      <c r="N80" s="76"/>
    </row>
    <row r="81" spans="1:14" ht="9" x14ac:dyDescent="0.15">
      <c r="A81" s="69" t="s">
        <v>56</v>
      </c>
      <c r="B81" s="79">
        <v>49037.08</v>
      </c>
      <c r="C81" s="79">
        <v>965.86</v>
      </c>
      <c r="D81" s="79">
        <v>39585.42</v>
      </c>
      <c r="E81" s="80">
        <v>87656.639999999999</v>
      </c>
      <c r="G81" s="69" t="s">
        <v>56</v>
      </c>
      <c r="H81" s="79">
        <v>150928.07</v>
      </c>
      <c r="I81" s="79">
        <v>190248.1</v>
      </c>
      <c r="J81" s="79">
        <v>-39320.03</v>
      </c>
      <c r="K81" s="77">
        <f t="shared" si="24"/>
        <v>-0.20667764881751774</v>
      </c>
      <c r="L81" s="79">
        <v>1350000</v>
      </c>
      <c r="M81" s="81">
        <f t="shared" si="25"/>
        <v>0.11179857037037037</v>
      </c>
      <c r="N81" s="76"/>
    </row>
    <row r="82" spans="1:14" ht="5.0999999999999996" customHeight="1" x14ac:dyDescent="0.15">
      <c r="A82" s="78"/>
      <c r="B82" s="83"/>
      <c r="C82" s="83"/>
      <c r="D82" s="83"/>
      <c r="E82" s="82"/>
      <c r="G82" s="78"/>
      <c r="H82" s="83"/>
      <c r="I82" s="83"/>
      <c r="J82" s="83"/>
      <c r="K82" s="84"/>
      <c r="L82" s="83"/>
      <c r="M82" s="85"/>
      <c r="N82" s="76"/>
    </row>
    <row r="83" spans="1:14" ht="3" customHeight="1" x14ac:dyDescent="0.15">
      <c r="A83" s="69"/>
      <c r="B83" s="79"/>
      <c r="C83" s="79"/>
      <c r="D83" s="79"/>
      <c r="E83" s="80"/>
      <c r="G83" s="69"/>
      <c r="H83" s="79"/>
      <c r="I83" s="79"/>
      <c r="J83" s="79"/>
      <c r="K83" s="77"/>
      <c r="L83" s="79"/>
      <c r="M83" s="81"/>
      <c r="N83" s="76"/>
    </row>
    <row r="84" spans="1:14" s="11" customFormat="1" ht="9" x14ac:dyDescent="0.15">
      <c r="A84" s="71" t="s">
        <v>76</v>
      </c>
      <c r="B84" s="67">
        <v>1615098.83</v>
      </c>
      <c r="C84" s="67">
        <v>2492.84</v>
      </c>
      <c r="D84" s="67">
        <v>70568.2</v>
      </c>
      <c r="E84" s="87">
        <v>1683174.19</v>
      </c>
      <c r="G84" s="71" t="s">
        <v>76</v>
      </c>
      <c r="H84" s="67">
        <v>2814328.31</v>
      </c>
      <c r="I84" s="67">
        <v>3299518.35</v>
      </c>
      <c r="J84" s="67">
        <v>-485190.04</v>
      </c>
      <c r="K84" s="88">
        <f t="shared" ref="K84" si="26">IF(ISERROR((H84-I84)/ABS(I84)),"",(H84-I84)/ABS(I84))</f>
        <v>-0.14704874728155398</v>
      </c>
      <c r="L84" s="67">
        <v>12275000</v>
      </c>
      <c r="M84" s="89">
        <f t="shared" ref="M84" si="27">H84/L84</f>
        <v>0.22927318207739308</v>
      </c>
      <c r="N84" s="68"/>
    </row>
    <row r="85" spans="1:14" ht="3" customHeight="1" x14ac:dyDescent="0.15">
      <c r="A85" s="78"/>
      <c r="B85" s="83"/>
      <c r="C85" s="83"/>
      <c r="D85" s="83"/>
      <c r="E85" s="82"/>
      <c r="G85" s="78"/>
      <c r="H85" s="83"/>
      <c r="I85" s="83"/>
      <c r="J85" s="83"/>
      <c r="K85" s="84" t="str">
        <f>IF(ISERROR((H85-I85)/ABS(I85)),"",(H85-I85)/ABS(I85))</f>
        <v/>
      </c>
      <c r="L85" s="83"/>
      <c r="M85" s="85"/>
      <c r="N85" s="76"/>
    </row>
    <row r="86" spans="1:14" ht="9.9499999999999993" customHeight="1" x14ac:dyDescent="0.15">
      <c r="A86" s="78"/>
      <c r="B86" s="83"/>
      <c r="C86" s="83"/>
      <c r="D86" s="83"/>
      <c r="E86" s="82"/>
      <c r="G86" s="78"/>
      <c r="H86" s="83"/>
      <c r="I86" s="83"/>
      <c r="J86" s="83"/>
      <c r="K86" s="84" t="str">
        <f>IF(ISERROR((H86-I86)/ABS(I86)),"",(H86-I86)/ABS(I86))</f>
        <v/>
      </c>
      <c r="L86" s="83"/>
      <c r="M86" s="85"/>
      <c r="N86" s="76"/>
    </row>
    <row r="87" spans="1:14" ht="3" customHeight="1" x14ac:dyDescent="0.15">
      <c r="A87" s="69"/>
      <c r="B87" s="79"/>
      <c r="C87" s="79"/>
      <c r="D87" s="79"/>
      <c r="E87" s="80"/>
      <c r="G87" s="69"/>
      <c r="H87" s="79"/>
      <c r="I87" s="79"/>
      <c r="J87" s="79"/>
      <c r="K87" s="77" t="str">
        <f>IF(ISERROR((H87-I87)/ABS(I87)),"",(H87-I87)/ABS(I87))</f>
        <v/>
      </c>
      <c r="L87" s="79"/>
      <c r="M87" s="81"/>
      <c r="N87" s="76"/>
    </row>
    <row r="88" spans="1:14" s="11" customFormat="1" ht="9" x14ac:dyDescent="0.15">
      <c r="A88" s="71" t="s">
        <v>77</v>
      </c>
      <c r="B88" s="67">
        <v>226076639.99000001</v>
      </c>
      <c r="C88" s="67">
        <v>87339221.510000005</v>
      </c>
      <c r="D88" s="67">
        <v>3136035.76</v>
      </c>
      <c r="E88" s="87">
        <v>141873454.24000001</v>
      </c>
      <c r="G88" s="71" t="s">
        <v>77</v>
      </c>
      <c r="H88" s="67">
        <v>521452037.47000003</v>
      </c>
      <c r="I88" s="67">
        <v>498297653.50999999</v>
      </c>
      <c r="J88" s="67">
        <v>23154383.960000001</v>
      </c>
      <c r="K88" s="88">
        <f t="shared" ref="K88" si="28">IF(ISERROR((H88-I88)/ABS(I88)),"",(H88-I88)/ABS(I88))</f>
        <v>4.6466973699155437E-2</v>
      </c>
      <c r="L88" s="67">
        <v>2180774600</v>
      </c>
      <c r="M88" s="89">
        <f t="shared" ref="M88" si="29">H88/L88</f>
        <v>0.23911322035298835</v>
      </c>
      <c r="N88" s="68"/>
    </row>
    <row r="89" spans="1:14" ht="3" customHeight="1" x14ac:dyDescent="0.15">
      <c r="A89" s="78"/>
      <c r="B89" s="83"/>
      <c r="C89" s="83"/>
      <c r="D89" s="83"/>
      <c r="E89" s="82"/>
      <c r="G89" s="78"/>
      <c r="H89" s="83"/>
      <c r="I89" s="83"/>
      <c r="J89" s="83"/>
      <c r="K89" s="84"/>
      <c r="L89" s="83"/>
      <c r="M89" s="85"/>
      <c r="N89" s="76"/>
    </row>
    <row r="90" spans="1:14" ht="5.0999999999999996" customHeight="1" x14ac:dyDescent="0.15">
      <c r="A90" s="69"/>
      <c r="B90" s="79"/>
      <c r="C90" s="79"/>
      <c r="D90" s="79"/>
      <c r="E90" s="80"/>
      <c r="G90" s="69"/>
      <c r="H90" s="79"/>
      <c r="I90" s="79"/>
      <c r="J90" s="79"/>
      <c r="K90" s="77"/>
      <c r="L90" s="79"/>
      <c r="M90" s="81"/>
      <c r="N90" s="76"/>
    </row>
    <row r="91" spans="1:14" ht="9" customHeight="1" x14ac:dyDescent="0.15">
      <c r="A91" s="69" t="s">
        <v>57</v>
      </c>
      <c r="B91" s="79"/>
      <c r="C91" s="79"/>
      <c r="D91" s="79"/>
      <c r="E91" s="80"/>
      <c r="G91" s="69" t="s">
        <v>57</v>
      </c>
      <c r="H91" s="79"/>
      <c r="I91" s="79"/>
      <c r="J91" s="79"/>
      <c r="K91" s="77"/>
      <c r="L91" s="79"/>
      <c r="M91" s="81"/>
      <c r="N91" s="76"/>
    </row>
    <row r="92" spans="1:14" ht="9" x14ac:dyDescent="0.15">
      <c r="A92" s="69" t="s">
        <v>59</v>
      </c>
      <c r="B92" s="79">
        <v>50882893.090000004</v>
      </c>
      <c r="C92" s="79" t="s">
        <v>99</v>
      </c>
      <c r="D92" s="79" t="s">
        <v>99</v>
      </c>
      <c r="E92" s="80">
        <v>50882893.090000004</v>
      </c>
      <c r="G92" s="69" t="s">
        <v>59</v>
      </c>
      <c r="H92" s="79">
        <v>50882893.090000004</v>
      </c>
      <c r="I92" s="79">
        <v>43641919.219999999</v>
      </c>
      <c r="J92" s="79">
        <v>7240973.8700000001</v>
      </c>
      <c r="K92" s="77">
        <f t="shared" ref="K92:K93" si="30">IF(ISERROR((H92-I92)/ABS(I92)),"",(H92-I92)/ABS(I92))</f>
        <v>0.16591786061236391</v>
      </c>
      <c r="L92" s="79">
        <v>181326600</v>
      </c>
      <c r="M92" s="81">
        <f t="shared" ref="M92:M93" si="31">H92/L92</f>
        <v>0.28061460971528723</v>
      </c>
      <c r="N92" s="76"/>
    </row>
    <row r="93" spans="1:14" ht="9" x14ac:dyDescent="0.15">
      <c r="A93" s="69" t="s">
        <v>58</v>
      </c>
      <c r="B93" s="79">
        <v>31310918.530000001</v>
      </c>
      <c r="C93" s="79">
        <v>2929171.69</v>
      </c>
      <c r="D93" s="79" t="s">
        <v>99</v>
      </c>
      <c r="E93" s="80">
        <v>28381746.84</v>
      </c>
      <c r="G93" s="69" t="s">
        <v>58</v>
      </c>
      <c r="H93" s="79">
        <v>28381746.84</v>
      </c>
      <c r="I93" s="79">
        <v>26785825.140000001</v>
      </c>
      <c r="J93" s="79">
        <v>1595921.7</v>
      </c>
      <c r="K93" s="77">
        <f t="shared" si="30"/>
        <v>5.9580830221159252E-2</v>
      </c>
      <c r="L93" s="79">
        <v>112203000</v>
      </c>
      <c r="M93" s="81">
        <f t="shared" si="31"/>
        <v>0.25294998208604047</v>
      </c>
      <c r="N93" s="76"/>
    </row>
    <row r="94" spans="1:14" ht="5.0999999999999996" customHeight="1" x14ac:dyDescent="0.15">
      <c r="A94" s="78"/>
      <c r="B94" s="83"/>
      <c r="C94" s="83"/>
      <c r="D94" s="83"/>
      <c r="E94" s="82"/>
      <c r="G94" s="78"/>
      <c r="H94" s="83"/>
      <c r="I94" s="83"/>
      <c r="J94" s="83"/>
      <c r="K94" s="84"/>
      <c r="L94" s="83"/>
      <c r="M94" s="85"/>
      <c r="N94" s="76"/>
    </row>
    <row r="95" spans="1:14" ht="3" customHeight="1" x14ac:dyDescent="0.15">
      <c r="A95" s="78"/>
      <c r="B95" s="79"/>
      <c r="C95" s="79"/>
      <c r="D95" s="79"/>
      <c r="E95" s="80"/>
      <c r="G95" s="69"/>
      <c r="H95" s="79"/>
      <c r="I95" s="79"/>
      <c r="J95" s="79"/>
      <c r="K95" s="77"/>
      <c r="L95" s="79"/>
      <c r="M95" s="81"/>
      <c r="N95" s="76"/>
    </row>
    <row r="96" spans="1:14" s="11" customFormat="1" ht="9" x14ac:dyDescent="0.15">
      <c r="A96" s="71" t="s">
        <v>43</v>
      </c>
      <c r="B96" s="67">
        <v>82193811.620000005</v>
      </c>
      <c r="C96" s="67">
        <v>2929171.69</v>
      </c>
      <c r="D96" s="67" t="s">
        <v>99</v>
      </c>
      <c r="E96" s="87">
        <v>79264639.930000007</v>
      </c>
      <c r="G96" s="71" t="s">
        <v>43</v>
      </c>
      <c r="H96" s="67">
        <v>79264639.930000007</v>
      </c>
      <c r="I96" s="67">
        <v>70427744.359999999</v>
      </c>
      <c r="J96" s="67">
        <v>8836895.5700000003</v>
      </c>
      <c r="K96" s="88">
        <f t="shared" ref="K96" si="32">IF(ISERROR((H96-I96)/ABS(I96)),"",(H96-I96)/ABS(I96))</f>
        <v>0.12547463574623574</v>
      </c>
      <c r="L96" s="67">
        <v>293529600</v>
      </c>
      <c r="M96" s="89">
        <f t="shared" ref="M96" si="33">H96/L96</f>
        <v>0.27003968230120579</v>
      </c>
      <c r="N96" s="68"/>
    </row>
    <row r="97" spans="1:14" ht="3" customHeight="1" x14ac:dyDescent="0.15">
      <c r="A97" s="78"/>
      <c r="B97" s="83"/>
      <c r="C97" s="83"/>
      <c r="D97" s="83"/>
      <c r="E97" s="82"/>
      <c r="G97" s="78"/>
      <c r="H97" s="83"/>
      <c r="I97" s="83"/>
      <c r="J97" s="83"/>
      <c r="K97" s="84"/>
      <c r="L97" s="83"/>
      <c r="M97" s="85"/>
      <c r="N97" s="76"/>
    </row>
    <row r="98" spans="1:14" ht="5.0999999999999996" customHeight="1" x14ac:dyDescent="0.15">
      <c r="A98" s="69"/>
      <c r="B98" s="79"/>
      <c r="C98" s="79"/>
      <c r="D98" s="79"/>
      <c r="E98" s="80"/>
      <c r="G98" s="69"/>
      <c r="H98" s="79"/>
      <c r="I98" s="79"/>
      <c r="J98" s="79"/>
      <c r="K98" s="77"/>
      <c r="L98" s="79"/>
      <c r="M98" s="81"/>
      <c r="N98" s="76"/>
    </row>
    <row r="99" spans="1:14" ht="9" customHeight="1" x14ac:dyDescent="0.15">
      <c r="A99" s="69" t="s">
        <v>36</v>
      </c>
      <c r="B99" s="79"/>
      <c r="C99" s="79"/>
      <c r="D99" s="79"/>
      <c r="E99" s="80"/>
      <c r="G99" s="69" t="s">
        <v>36</v>
      </c>
      <c r="H99" s="79"/>
      <c r="I99" s="79"/>
      <c r="J99" s="79"/>
      <c r="K99" s="77"/>
      <c r="L99" s="79"/>
      <c r="M99" s="81"/>
      <c r="N99" s="76"/>
    </row>
    <row r="100" spans="1:14" ht="9" customHeight="1" x14ac:dyDescent="0.15">
      <c r="A100" s="69" t="s">
        <v>78</v>
      </c>
      <c r="B100" s="79"/>
      <c r="C100" s="79"/>
      <c r="D100" s="79"/>
      <c r="E100" s="80"/>
      <c r="G100" s="69" t="s">
        <v>78</v>
      </c>
      <c r="H100" s="79"/>
      <c r="I100" s="79"/>
      <c r="J100" s="79"/>
      <c r="K100" s="77"/>
      <c r="L100" s="79"/>
      <c r="M100" s="81"/>
      <c r="N100" s="76"/>
    </row>
    <row r="101" spans="1:14" ht="9" x14ac:dyDescent="0.15">
      <c r="A101" s="69" t="s">
        <v>41</v>
      </c>
      <c r="B101" s="79">
        <v>11658.24</v>
      </c>
      <c r="C101" s="79" t="s">
        <v>99</v>
      </c>
      <c r="D101" s="79" t="s">
        <v>99</v>
      </c>
      <c r="E101" s="80">
        <v>11658.24</v>
      </c>
      <c r="G101" s="69" t="s">
        <v>41</v>
      </c>
      <c r="H101" s="79">
        <v>11658.24</v>
      </c>
      <c r="I101" s="79">
        <v>7153.42</v>
      </c>
      <c r="J101" s="79">
        <v>4504.82</v>
      </c>
      <c r="K101" s="77">
        <f t="shared" ref="K101:K102" si="34">IF(ISERROR((H101-I101)/ABS(I101)),"",(H101-I101)/ABS(I101))</f>
        <v>0.62974353526005733</v>
      </c>
      <c r="L101" s="79">
        <v>39967</v>
      </c>
      <c r="M101" s="81">
        <f t="shared" ref="M101:M102" si="35">H101/L101</f>
        <v>0.29169664973603221</v>
      </c>
      <c r="N101" s="76"/>
    </row>
    <row r="102" spans="1:14" ht="9" x14ac:dyDescent="0.15">
      <c r="A102" s="69" t="s">
        <v>84</v>
      </c>
      <c r="B102" s="79">
        <v>7780893.9199999999</v>
      </c>
      <c r="C102" s="79" t="s">
        <v>99</v>
      </c>
      <c r="D102" s="79" t="s">
        <v>99</v>
      </c>
      <c r="E102" s="80">
        <v>7780893.9199999999</v>
      </c>
      <c r="G102" s="69" t="s">
        <v>84</v>
      </c>
      <c r="H102" s="79">
        <v>7780893.9199999999</v>
      </c>
      <c r="I102" s="79">
        <v>6279890.6299999999</v>
      </c>
      <c r="J102" s="79">
        <v>1501003.29</v>
      </c>
      <c r="K102" s="77">
        <f t="shared" si="34"/>
        <v>0.23901742537194473</v>
      </c>
      <c r="L102" s="79">
        <v>7223580</v>
      </c>
      <c r="M102" s="81">
        <f t="shared" si="35"/>
        <v>1.0771520381860518</v>
      </c>
      <c r="N102" s="76"/>
    </row>
    <row r="103" spans="1:14" ht="9" x14ac:dyDescent="0.15">
      <c r="A103" s="69" t="s">
        <v>4</v>
      </c>
      <c r="B103" s="79"/>
      <c r="C103" s="79"/>
      <c r="D103" s="79"/>
      <c r="E103" s="80"/>
      <c r="G103" s="69" t="s">
        <v>4</v>
      </c>
      <c r="H103" s="79"/>
      <c r="I103" s="79"/>
      <c r="J103" s="79"/>
      <c r="K103" s="77"/>
      <c r="L103" s="79"/>
      <c r="M103" s="81"/>
      <c r="N103" s="76"/>
    </row>
    <row r="104" spans="1:14" ht="9" x14ac:dyDescent="0.15">
      <c r="A104" s="69" t="s">
        <v>83</v>
      </c>
      <c r="B104" s="79">
        <v>1344.72</v>
      </c>
      <c r="C104" s="79">
        <v>472.1</v>
      </c>
      <c r="D104" s="79" t="s">
        <v>99</v>
      </c>
      <c r="E104" s="80">
        <v>872.62</v>
      </c>
      <c r="G104" s="69" t="s">
        <v>41</v>
      </c>
      <c r="H104" s="79">
        <v>872.62</v>
      </c>
      <c r="I104" s="79">
        <v>125.38</v>
      </c>
      <c r="J104" s="79">
        <v>747.24</v>
      </c>
      <c r="K104" s="77">
        <f t="shared" ref="K104:K106" si="36">IF(ISERROR((H104-I104)/ABS(I104)),"",(H104-I104)/ABS(I104))</f>
        <v>5.9598022013080243</v>
      </c>
      <c r="L104" s="79">
        <v>1146</v>
      </c>
      <c r="M104" s="81">
        <f t="shared" ref="M104:M105" si="37">H104/L104</f>
        <v>0.7614485165794066</v>
      </c>
      <c r="N104" s="76"/>
    </row>
    <row r="105" spans="1:14" ht="9" x14ac:dyDescent="0.15">
      <c r="A105" s="70" t="s">
        <v>108</v>
      </c>
      <c r="B105" s="79" t="s">
        <v>99</v>
      </c>
      <c r="C105" s="79">
        <v>39278843.689999998</v>
      </c>
      <c r="D105" s="79" t="s">
        <v>99</v>
      </c>
      <c r="E105" s="80">
        <v>-39278843.689999998</v>
      </c>
      <c r="G105" s="91" t="s">
        <v>109</v>
      </c>
      <c r="H105" s="79">
        <v>-39278843.689999998</v>
      </c>
      <c r="I105" s="79">
        <v>-38580047.109999999</v>
      </c>
      <c r="J105" s="79">
        <v>-698796.58</v>
      </c>
      <c r="K105" s="77">
        <f t="shared" si="36"/>
        <v>-1.811290115866316E-2</v>
      </c>
      <c r="L105" s="79">
        <v>-67158000</v>
      </c>
      <c r="M105" s="81">
        <f t="shared" si="37"/>
        <v>0.58487214762202566</v>
      </c>
      <c r="N105" s="76"/>
    </row>
    <row r="106" spans="1:14" ht="9" x14ac:dyDescent="0.15">
      <c r="A106" s="69" t="s">
        <v>110</v>
      </c>
      <c r="B106" s="79">
        <v>30863.99</v>
      </c>
      <c r="C106" s="79">
        <v>9131.44</v>
      </c>
      <c r="D106" s="79" t="s">
        <v>99</v>
      </c>
      <c r="E106" s="80">
        <v>21732.55</v>
      </c>
      <c r="G106" s="69" t="s">
        <v>110</v>
      </c>
      <c r="H106" s="79">
        <v>21732.55</v>
      </c>
      <c r="I106" s="79">
        <v>-11540.09</v>
      </c>
      <c r="J106" s="79">
        <v>33272.639999999999</v>
      </c>
      <c r="K106" s="77">
        <f t="shared" si="36"/>
        <v>2.8832218812851544</v>
      </c>
      <c r="L106" s="79" t="s">
        <v>99</v>
      </c>
      <c r="M106" s="81"/>
      <c r="N106" s="76"/>
    </row>
    <row r="107" spans="1:14" ht="9" x14ac:dyDescent="0.15">
      <c r="A107" s="69" t="s">
        <v>52</v>
      </c>
      <c r="B107" s="79"/>
      <c r="C107" s="79"/>
      <c r="D107" s="79"/>
      <c r="E107" s="80"/>
      <c r="G107" s="69" t="s">
        <v>52</v>
      </c>
      <c r="H107" s="67"/>
      <c r="I107" s="79"/>
      <c r="J107" s="79"/>
      <c r="K107" s="77"/>
      <c r="L107" s="79"/>
      <c r="M107" s="81"/>
      <c r="N107" s="76"/>
    </row>
    <row r="108" spans="1:14" ht="9" x14ac:dyDescent="0.15">
      <c r="A108" s="69" t="s">
        <v>84</v>
      </c>
      <c r="B108" s="79">
        <v>2671470.5</v>
      </c>
      <c r="C108" s="79">
        <v>752550.40000000002</v>
      </c>
      <c r="D108" s="79" t="s">
        <v>99</v>
      </c>
      <c r="E108" s="80">
        <v>1918920.1</v>
      </c>
      <c r="G108" s="69" t="s">
        <v>84</v>
      </c>
      <c r="H108" s="79">
        <v>1918920.1</v>
      </c>
      <c r="I108" s="79">
        <v>1142336.8400000001</v>
      </c>
      <c r="J108" s="79">
        <v>776583.26</v>
      </c>
      <c r="K108" s="77">
        <f t="shared" ref="K108:K111" si="38">IF(ISERROR((H108-I108)/ABS(I108)),"",(H108-I108)/ABS(I108))</f>
        <v>0.67981985068432171</v>
      </c>
      <c r="L108" s="79">
        <v>4782960</v>
      </c>
      <c r="M108" s="81">
        <f t="shared" ref="M108:M111" si="39">H108/L108</f>
        <v>0.40119927827119611</v>
      </c>
      <c r="N108" s="76"/>
    </row>
    <row r="109" spans="1:14" ht="9" x14ac:dyDescent="0.15">
      <c r="A109" s="69" t="s">
        <v>5</v>
      </c>
      <c r="B109" s="79"/>
      <c r="C109" s="79"/>
      <c r="D109" s="79"/>
      <c r="E109" s="80"/>
      <c r="G109" s="69" t="s">
        <v>5</v>
      </c>
      <c r="H109" s="79"/>
      <c r="I109" s="79"/>
      <c r="J109" s="79"/>
      <c r="K109" s="77"/>
      <c r="L109" s="79"/>
      <c r="M109" s="81"/>
      <c r="N109" s="76"/>
    </row>
    <row r="110" spans="1:14" ht="9" x14ac:dyDescent="0.15">
      <c r="A110" s="69" t="s">
        <v>83</v>
      </c>
      <c r="B110" s="79">
        <v>13677.49</v>
      </c>
      <c r="C110" s="79" t="s">
        <v>99</v>
      </c>
      <c r="D110" s="79" t="s">
        <v>99</v>
      </c>
      <c r="E110" s="80">
        <v>13677.49</v>
      </c>
      <c r="G110" s="69" t="s">
        <v>83</v>
      </c>
      <c r="H110" s="79">
        <v>13677.49</v>
      </c>
      <c r="I110" s="79">
        <v>5050.8100000000004</v>
      </c>
      <c r="J110" s="79">
        <v>8626.68</v>
      </c>
      <c r="K110" s="77">
        <f t="shared" si="38"/>
        <v>1.7079795121970536</v>
      </c>
      <c r="L110" s="79">
        <v>49140</v>
      </c>
      <c r="M110" s="81">
        <f t="shared" si="39"/>
        <v>0.27833719983719984</v>
      </c>
      <c r="N110" s="76"/>
    </row>
    <row r="111" spans="1:14" ht="9" x14ac:dyDescent="0.15">
      <c r="A111" s="69" t="s">
        <v>84</v>
      </c>
      <c r="B111" s="79">
        <v>1943373.58</v>
      </c>
      <c r="C111" s="79" t="s">
        <v>99</v>
      </c>
      <c r="D111" s="79" t="s">
        <v>99</v>
      </c>
      <c r="E111" s="80">
        <v>1943373.58</v>
      </c>
      <c r="G111" s="69" t="s">
        <v>84</v>
      </c>
      <c r="H111" s="79">
        <v>1943373.58</v>
      </c>
      <c r="I111" s="79">
        <v>2253241.2400000002</v>
      </c>
      <c r="J111" s="79">
        <v>-309867.65999999997</v>
      </c>
      <c r="K111" s="77">
        <f t="shared" si="38"/>
        <v>-0.13752085418070908</v>
      </c>
      <c r="L111" s="79">
        <v>3456180</v>
      </c>
      <c r="M111" s="81">
        <f t="shared" si="39"/>
        <v>0.56228945830367638</v>
      </c>
      <c r="N111" s="76"/>
    </row>
    <row r="112" spans="1:14" ht="5.0999999999999996" customHeight="1" x14ac:dyDescent="0.15">
      <c r="A112" s="78"/>
      <c r="B112" s="83"/>
      <c r="C112" s="83"/>
      <c r="D112" s="83"/>
      <c r="E112" s="82"/>
      <c r="G112" s="78"/>
      <c r="H112" s="83"/>
      <c r="I112" s="83"/>
      <c r="J112" s="83"/>
      <c r="K112" s="84"/>
      <c r="L112" s="83"/>
      <c r="M112" s="85"/>
      <c r="N112" s="76"/>
    </row>
    <row r="113" spans="1:14" ht="3" customHeight="1" x14ac:dyDescent="0.15">
      <c r="A113" s="69"/>
      <c r="B113" s="79"/>
      <c r="C113" s="79"/>
      <c r="D113" s="79"/>
      <c r="E113" s="80"/>
      <c r="G113" s="69"/>
      <c r="H113" s="79"/>
      <c r="I113" s="79"/>
      <c r="J113" s="79"/>
      <c r="K113" s="77"/>
      <c r="L113" s="79"/>
      <c r="M113" s="81"/>
      <c r="N113" s="76"/>
    </row>
    <row r="114" spans="1:14" s="11" customFormat="1" ht="9" x14ac:dyDescent="0.15">
      <c r="A114" s="71" t="s">
        <v>44</v>
      </c>
      <c r="B114" s="67">
        <v>12453282.439999999</v>
      </c>
      <c r="C114" s="67">
        <v>40040997.630000003</v>
      </c>
      <c r="D114" s="67" t="s">
        <v>99</v>
      </c>
      <c r="E114" s="87">
        <v>-27587715.190000001</v>
      </c>
      <c r="G114" s="71" t="s">
        <v>44</v>
      </c>
      <c r="H114" s="67">
        <v>-27587715.190000001</v>
      </c>
      <c r="I114" s="67">
        <v>-28903788.879999999</v>
      </c>
      <c r="J114" s="67">
        <v>1316073.69</v>
      </c>
      <c r="K114" s="88">
        <f t="shared" ref="K114" si="40">IF(ISERROR((H114-I114)/ABS(I114)),"",(H114-I114)/ABS(I114))</f>
        <v>4.5532912500293551E-2</v>
      </c>
      <c r="L114" s="67">
        <v>-51605027</v>
      </c>
      <c r="M114" s="89">
        <f t="shared" ref="M114" si="41">H114/L114</f>
        <v>0.53459356178614148</v>
      </c>
      <c r="N114" s="68"/>
    </row>
    <row r="115" spans="1:14" ht="3" customHeight="1" x14ac:dyDescent="0.15">
      <c r="A115" s="78"/>
      <c r="B115" s="83"/>
      <c r="C115" s="83"/>
      <c r="D115" s="83"/>
      <c r="E115" s="82"/>
      <c r="G115" s="78"/>
      <c r="H115" s="83"/>
      <c r="I115" s="83"/>
      <c r="J115" s="83"/>
      <c r="K115" s="84"/>
      <c r="L115" s="83"/>
      <c r="M115" s="85"/>
      <c r="N115" s="76"/>
    </row>
    <row r="116" spans="1:14" ht="8.1" customHeight="1" x14ac:dyDescent="0.15">
      <c r="A116" s="78"/>
      <c r="B116" s="83"/>
      <c r="C116" s="83"/>
      <c r="D116" s="83"/>
      <c r="E116" s="82"/>
      <c r="G116" s="78"/>
      <c r="H116" s="83"/>
      <c r="I116" s="83"/>
      <c r="J116" s="83"/>
      <c r="K116" s="84"/>
      <c r="L116" s="83"/>
      <c r="M116" s="85"/>
      <c r="N116" s="76"/>
    </row>
    <row r="117" spans="1:14" ht="3" customHeight="1" x14ac:dyDescent="0.15">
      <c r="A117" s="69"/>
      <c r="B117" s="79"/>
      <c r="C117" s="79"/>
      <c r="D117" s="79"/>
      <c r="E117" s="80"/>
      <c r="G117" s="69"/>
      <c r="H117" s="79"/>
      <c r="I117" s="79"/>
      <c r="J117" s="79"/>
      <c r="K117" s="77"/>
      <c r="L117" s="79"/>
      <c r="M117" s="81"/>
      <c r="N117" s="76"/>
    </row>
    <row r="118" spans="1:14" s="11" customFormat="1" ht="9" x14ac:dyDescent="0.15">
      <c r="A118" s="71" t="s">
        <v>79</v>
      </c>
      <c r="B118" s="67">
        <v>94647094.060000002</v>
      </c>
      <c r="C118" s="67">
        <v>42970169.32</v>
      </c>
      <c r="D118" s="67" t="s">
        <v>99</v>
      </c>
      <c r="E118" s="87">
        <v>51676924.740000002</v>
      </c>
      <c r="G118" s="71" t="s">
        <v>79</v>
      </c>
      <c r="H118" s="67">
        <v>51676924.740000002</v>
      </c>
      <c r="I118" s="67">
        <v>41523955.479999997</v>
      </c>
      <c r="J118" s="67">
        <v>10152969.26</v>
      </c>
      <c r="K118" s="88">
        <f t="shared" ref="K118" si="42">IF(ISERROR((H118-I118)/ABS(I118)),"",(H118-I118)/ABS(I118))</f>
        <v>0.24450872135459689</v>
      </c>
      <c r="L118" s="67">
        <v>241924573</v>
      </c>
      <c r="M118" s="89">
        <f t="shared" ref="M118" si="43">H118/L118</f>
        <v>0.21360758892400733</v>
      </c>
      <c r="N118" s="68"/>
    </row>
    <row r="119" spans="1:14" ht="3" customHeight="1" x14ac:dyDescent="0.15">
      <c r="A119" s="78"/>
      <c r="B119" s="83"/>
      <c r="C119" s="83"/>
      <c r="D119" s="83"/>
      <c r="E119" s="82"/>
      <c r="G119" s="78"/>
      <c r="H119" s="83"/>
      <c r="I119" s="83"/>
      <c r="J119" s="83"/>
      <c r="K119" s="84"/>
      <c r="L119" s="83"/>
      <c r="M119" s="85"/>
      <c r="N119" s="76"/>
    </row>
    <row r="120" spans="1:14" ht="8.1" customHeight="1" x14ac:dyDescent="0.15">
      <c r="A120" s="75"/>
      <c r="B120" s="83"/>
      <c r="C120" s="83"/>
      <c r="D120" s="83"/>
      <c r="E120" s="82"/>
      <c r="G120" s="74"/>
      <c r="H120" s="83"/>
      <c r="I120" s="83"/>
      <c r="J120" s="83"/>
      <c r="K120" s="84"/>
      <c r="L120" s="83"/>
      <c r="M120" s="85"/>
      <c r="N120" s="76"/>
    </row>
    <row r="121" spans="1:14" ht="3" customHeight="1" x14ac:dyDescent="0.15">
      <c r="A121" s="69"/>
      <c r="B121" s="79"/>
      <c r="C121" s="79"/>
      <c r="D121" s="79"/>
      <c r="E121" s="80"/>
      <c r="G121" s="69"/>
      <c r="H121" s="79"/>
      <c r="I121" s="79"/>
      <c r="J121" s="79"/>
      <c r="K121" s="92"/>
      <c r="L121" s="79"/>
      <c r="M121" s="81"/>
      <c r="N121" s="76"/>
    </row>
    <row r="122" spans="1:14" s="11" customFormat="1" ht="9" x14ac:dyDescent="0.15">
      <c r="A122" s="71" t="s">
        <v>8</v>
      </c>
      <c r="B122" s="67">
        <v>320723734.05000001</v>
      </c>
      <c r="C122" s="67">
        <v>130309390.83</v>
      </c>
      <c r="D122" s="67">
        <v>3136035.76</v>
      </c>
      <c r="E122" s="87">
        <v>193550378.97999999</v>
      </c>
      <c r="G122" s="71" t="s">
        <v>8</v>
      </c>
      <c r="H122" s="67">
        <v>573128962.21000004</v>
      </c>
      <c r="I122" s="67">
        <v>539821608.99000001</v>
      </c>
      <c r="J122" s="67">
        <v>33307353.219999999</v>
      </c>
      <c r="K122" s="88">
        <f t="shared" ref="K122" si="44">IF(ISERROR((H122-I122)/ABS(I122)),"",(H122-I122)/ABS(I122))</f>
        <v>6.1700666785677032E-2</v>
      </c>
      <c r="L122" s="67">
        <v>2422699173</v>
      </c>
      <c r="M122" s="89">
        <f t="shared" ref="M122" si="45">H122/L122</f>
        <v>0.23656629291712727</v>
      </c>
      <c r="N122" s="68"/>
    </row>
    <row r="123" spans="1:14" ht="3" customHeight="1" x14ac:dyDescent="0.15">
      <c r="A123" s="74"/>
      <c r="B123" s="83"/>
      <c r="C123" s="83"/>
      <c r="D123" s="83"/>
      <c r="E123" s="82"/>
      <c r="G123" s="74"/>
      <c r="H123" s="83"/>
      <c r="I123" s="83"/>
      <c r="J123" s="83"/>
      <c r="K123" s="93"/>
      <c r="L123" s="83"/>
      <c r="M123" s="94"/>
      <c r="N123" s="76"/>
    </row>
    <row r="124" spans="1:14" ht="6" customHeight="1" x14ac:dyDescent="0.15">
      <c r="A124" s="76"/>
      <c r="B124" s="95"/>
      <c r="C124" s="95"/>
      <c r="D124" s="95"/>
      <c r="E124" s="95"/>
      <c r="G124" s="76"/>
      <c r="H124" s="95"/>
      <c r="I124" s="95"/>
      <c r="J124" s="95"/>
      <c r="K124" s="76"/>
      <c r="L124" s="95"/>
      <c r="M124" s="76"/>
      <c r="N124" s="76"/>
    </row>
    <row r="125" spans="1:14" ht="9" customHeight="1" x14ac:dyDescent="0.15">
      <c r="A125" s="64" t="s">
        <v>80</v>
      </c>
      <c r="B125" s="65" t="s">
        <v>99</v>
      </c>
      <c r="C125" s="38"/>
      <c r="D125" s="95"/>
      <c r="E125" s="96"/>
      <c r="G125" s="64" t="s">
        <v>80</v>
      </c>
      <c r="H125" s="65">
        <v>2449516.67</v>
      </c>
      <c r="I125" s="38"/>
      <c r="J125" s="95"/>
      <c r="K125" s="76"/>
      <c r="L125" s="95"/>
      <c r="M125" s="76"/>
      <c r="N125" s="76"/>
    </row>
    <row r="126" spans="1:14" ht="9.75" customHeight="1" x14ac:dyDescent="0.15">
      <c r="A126" s="99" t="s">
        <v>121</v>
      </c>
      <c r="B126" s="99"/>
      <c r="C126" s="99"/>
      <c r="D126" s="99"/>
      <c r="E126" s="99"/>
      <c r="F126" s="6"/>
      <c r="G126" s="99" t="str">
        <f>+A126</f>
        <v>Vitoria-Gasteizen, 2019ko MAIATZAREN 10ean / Vitoria-Gasteiz, 10 de MAYO DE 2019</v>
      </c>
      <c r="H126" s="99"/>
      <c r="I126" s="99"/>
      <c r="J126" s="99"/>
      <c r="K126" s="99"/>
      <c r="L126" s="99"/>
      <c r="M126" s="99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4337" r:id="rId4"/>
      </mc:Fallback>
    </mc:AlternateContent>
    <mc:AlternateContent xmlns:mc="http://schemas.openxmlformats.org/markup-compatibility/2006">
      <mc:Choice Requires="x14">
        <oleObject progId="Word.Picture.8" shapeId="14338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4338" r:id="rId6"/>
      </mc:Fallback>
    </mc:AlternateContent>
    <mc:AlternateContent xmlns:mc="http://schemas.openxmlformats.org/markup-compatibility/2006">
      <mc:Choice Requires="x14">
        <oleObject progId="Word.Picture.8" shapeId="14339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4339" r:id="rId7"/>
      </mc:Fallback>
    </mc:AlternateContent>
    <mc:AlternateContent xmlns:mc="http://schemas.openxmlformats.org/markup-compatibility/2006">
      <mc:Choice Requires="x14">
        <oleObject progId="Word.Picture.8" shapeId="14340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4340" r:id="rId9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122</v>
      </c>
      <c r="B9" s="71" t="s">
        <v>24</v>
      </c>
      <c r="C9" s="71" t="s">
        <v>15</v>
      </c>
      <c r="D9" s="71" t="s">
        <v>26</v>
      </c>
      <c r="E9" s="72" t="s">
        <v>16</v>
      </c>
      <c r="G9" s="62" t="s">
        <v>123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2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2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2"/>
      <c r="N10" s="68"/>
    </row>
    <row r="11" spans="1:14" s="11" customFormat="1" ht="10.5" x14ac:dyDescent="0.15">
      <c r="A11" s="63" t="s">
        <v>124</v>
      </c>
      <c r="B11" s="71" t="s">
        <v>23</v>
      </c>
      <c r="C11" s="71" t="s">
        <v>12</v>
      </c>
      <c r="D11" s="71" t="s">
        <v>13</v>
      </c>
      <c r="E11" s="72" t="s">
        <v>17</v>
      </c>
      <c r="G11" s="62" t="s">
        <v>125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2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3"/>
      <c r="H12" s="74"/>
      <c r="I12" s="74"/>
      <c r="J12" s="74"/>
      <c r="K12" s="74"/>
      <c r="L12" s="74"/>
      <c r="M12" s="75"/>
      <c r="N12" s="76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7"/>
      <c r="L13" s="69"/>
      <c r="M13" s="78"/>
      <c r="N13" s="76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7"/>
      <c r="L14" s="69"/>
      <c r="M14" s="78"/>
      <c r="N14" s="76"/>
    </row>
    <row r="15" spans="1:14" ht="9" x14ac:dyDescent="0.15">
      <c r="A15" s="69" t="s">
        <v>81</v>
      </c>
      <c r="B15" s="79">
        <v>95865766.170000002</v>
      </c>
      <c r="C15" s="79">
        <v>16453.86</v>
      </c>
      <c r="D15" s="79">
        <v>736283.03</v>
      </c>
      <c r="E15" s="80">
        <v>96585595.340000004</v>
      </c>
      <c r="G15" s="69" t="s">
        <v>81</v>
      </c>
      <c r="H15" s="79">
        <v>320189613.87</v>
      </c>
      <c r="I15" s="79">
        <v>303880749.13</v>
      </c>
      <c r="J15" s="79">
        <v>16308864.74</v>
      </c>
      <c r="K15" s="77">
        <f t="shared" ref="K15:K21" si="0">IF(ISERROR((H15-I15)/ABS(I15)),"",(H15-I15)/ABS(I15))</f>
        <v>5.3668634116151553E-2</v>
      </c>
      <c r="L15" s="79">
        <v>830000000</v>
      </c>
      <c r="M15" s="81">
        <f t="shared" ref="M15:M21" si="1">H15/L15</f>
        <v>0.38577061912048194</v>
      </c>
      <c r="N15" s="76"/>
    </row>
    <row r="16" spans="1:14" ht="9" x14ac:dyDescent="0.15">
      <c r="A16" s="69" t="s">
        <v>45</v>
      </c>
      <c r="B16" s="79">
        <v>2047735.77</v>
      </c>
      <c r="C16" s="79" t="s">
        <v>99</v>
      </c>
      <c r="D16" s="79">
        <v>18323.830000000002</v>
      </c>
      <c r="E16" s="80">
        <v>2066059.6</v>
      </c>
      <c r="G16" s="69" t="s">
        <v>45</v>
      </c>
      <c r="H16" s="79">
        <v>10082417.890000001</v>
      </c>
      <c r="I16" s="79">
        <v>22203256.719999999</v>
      </c>
      <c r="J16" s="79">
        <v>-12120838.83</v>
      </c>
      <c r="K16" s="77">
        <f t="shared" si="0"/>
        <v>-0.54590364750779674</v>
      </c>
      <c r="L16" s="79">
        <v>17700000</v>
      </c>
      <c r="M16" s="81">
        <f t="shared" si="1"/>
        <v>0.56962812937853113</v>
      </c>
      <c r="N16" s="76"/>
    </row>
    <row r="17" spans="1:14" ht="9" x14ac:dyDescent="0.15">
      <c r="A17" s="69" t="s">
        <v>46</v>
      </c>
      <c r="B17" s="79">
        <v>1953898.53</v>
      </c>
      <c r="C17" s="79">
        <v>49.98</v>
      </c>
      <c r="D17" s="79">
        <v>14736.34</v>
      </c>
      <c r="E17" s="80">
        <v>1968584.89</v>
      </c>
      <c r="G17" s="69" t="s">
        <v>46</v>
      </c>
      <c r="H17" s="79">
        <v>4394888.88</v>
      </c>
      <c r="I17" s="79">
        <v>4495081.87</v>
      </c>
      <c r="J17" s="79">
        <v>-100192.99</v>
      </c>
      <c r="K17" s="77">
        <f t="shared" si="0"/>
        <v>-2.2289469446304038E-2</v>
      </c>
      <c r="L17" s="79">
        <v>9700000</v>
      </c>
      <c r="M17" s="81">
        <f t="shared" si="1"/>
        <v>0.45308132783505156</v>
      </c>
      <c r="N17" s="76"/>
    </row>
    <row r="18" spans="1:14" ht="9" x14ac:dyDescent="0.15">
      <c r="A18" s="69" t="s">
        <v>60</v>
      </c>
      <c r="B18" s="79">
        <v>168988.42</v>
      </c>
      <c r="C18" s="79" t="s">
        <v>99</v>
      </c>
      <c r="D18" s="79" t="s">
        <v>99</v>
      </c>
      <c r="E18" s="80">
        <v>168988.42</v>
      </c>
      <c r="G18" s="69" t="s">
        <v>60</v>
      </c>
      <c r="H18" s="79">
        <v>813161.85</v>
      </c>
      <c r="I18" s="79">
        <v>1619699.55</v>
      </c>
      <c r="J18" s="79">
        <v>-806537.7</v>
      </c>
      <c r="K18" s="77">
        <f t="shared" si="0"/>
        <v>-0.49795513001161235</v>
      </c>
      <c r="L18" s="79">
        <v>3600000</v>
      </c>
      <c r="M18" s="81">
        <f t="shared" si="1"/>
        <v>0.22587829166666665</v>
      </c>
      <c r="N18" s="76"/>
    </row>
    <row r="19" spans="1:14" ht="9" x14ac:dyDescent="0.15">
      <c r="A19" s="69" t="s">
        <v>61</v>
      </c>
      <c r="B19" s="79">
        <v>895373.8</v>
      </c>
      <c r="C19" s="79" t="s">
        <v>99</v>
      </c>
      <c r="D19" s="79" t="s">
        <v>99</v>
      </c>
      <c r="E19" s="80">
        <v>895373.8</v>
      </c>
      <c r="G19" s="69" t="s">
        <v>61</v>
      </c>
      <c r="H19" s="79">
        <v>2137532</v>
      </c>
      <c r="I19" s="79">
        <v>2705816.85</v>
      </c>
      <c r="J19" s="79">
        <v>-568284.85</v>
      </c>
      <c r="K19" s="77">
        <f t="shared" si="0"/>
        <v>-0.21002339829467767</v>
      </c>
      <c r="L19" s="79">
        <v>2900000</v>
      </c>
      <c r="M19" s="81">
        <f t="shared" si="1"/>
        <v>0.73707999999999996</v>
      </c>
      <c r="N19" s="76"/>
    </row>
    <row r="20" spans="1:14" ht="9" x14ac:dyDescent="0.15">
      <c r="A20" s="69" t="s">
        <v>47</v>
      </c>
      <c r="B20" s="79">
        <v>7009200.3799999999</v>
      </c>
      <c r="C20" s="79" t="s">
        <v>99</v>
      </c>
      <c r="D20" s="79">
        <v>76238.78</v>
      </c>
      <c r="E20" s="80">
        <v>7085439.1600000001</v>
      </c>
      <c r="G20" s="69" t="s">
        <v>47</v>
      </c>
      <c r="H20" s="79">
        <v>14770204.99</v>
      </c>
      <c r="I20" s="79">
        <v>13595486.75</v>
      </c>
      <c r="J20" s="79">
        <v>1174718.24</v>
      </c>
      <c r="K20" s="77">
        <f t="shared" si="0"/>
        <v>8.640501525258007E-2</v>
      </c>
      <c r="L20" s="79">
        <v>29800000</v>
      </c>
      <c r="M20" s="81">
        <f t="shared" si="1"/>
        <v>0.49564446275167784</v>
      </c>
      <c r="N20" s="76"/>
    </row>
    <row r="21" spans="1:14" ht="9" x14ac:dyDescent="0.15">
      <c r="A21" s="69" t="s">
        <v>62</v>
      </c>
      <c r="B21" s="79">
        <v>437246.1</v>
      </c>
      <c r="C21" s="79">
        <v>34327936.280000001</v>
      </c>
      <c r="D21" s="79">
        <v>245547.75</v>
      </c>
      <c r="E21" s="80">
        <v>-33645142.43</v>
      </c>
      <c r="G21" s="69" t="s">
        <v>62</v>
      </c>
      <c r="H21" s="79">
        <v>-93360729.290000007</v>
      </c>
      <c r="I21" s="79">
        <v>-71723675.709999993</v>
      </c>
      <c r="J21" s="79">
        <v>-21637053.579999998</v>
      </c>
      <c r="K21" s="77">
        <f t="shared" si="0"/>
        <v>-0.30167240267335171</v>
      </c>
      <c r="L21" s="79">
        <v>-28000000</v>
      </c>
      <c r="M21" s="81">
        <f t="shared" si="1"/>
        <v>3.3343117603571431</v>
      </c>
      <c r="N21" s="76"/>
    </row>
    <row r="22" spans="1:14" ht="5.0999999999999996" customHeight="1" x14ac:dyDescent="0.15">
      <c r="A22" s="78"/>
      <c r="B22" s="82"/>
      <c r="C22" s="83"/>
      <c r="D22" s="83"/>
      <c r="E22" s="82"/>
      <c r="G22" s="78"/>
      <c r="H22" s="83"/>
      <c r="I22" s="83"/>
      <c r="J22" s="83"/>
      <c r="K22" s="84"/>
      <c r="L22" s="83"/>
      <c r="M22" s="85"/>
      <c r="N22" s="76"/>
    </row>
    <row r="23" spans="1:14" ht="3" customHeight="1" x14ac:dyDescent="0.15">
      <c r="A23" s="69"/>
      <c r="B23" s="79"/>
      <c r="C23" s="79"/>
      <c r="D23" s="79"/>
      <c r="E23" s="80"/>
      <c r="G23" s="69"/>
      <c r="H23" s="79"/>
      <c r="I23" s="79"/>
      <c r="J23" s="79"/>
      <c r="K23" s="77"/>
      <c r="L23" s="79"/>
      <c r="M23" s="81"/>
      <c r="N23" s="76"/>
    </row>
    <row r="24" spans="1:14" s="11" customFormat="1" ht="9" x14ac:dyDescent="0.15">
      <c r="A24" s="86" t="s">
        <v>2</v>
      </c>
      <c r="B24" s="67">
        <v>108378209.17</v>
      </c>
      <c r="C24" s="67">
        <v>34344440.119999997</v>
      </c>
      <c r="D24" s="67">
        <v>1091129.73</v>
      </c>
      <c r="E24" s="87">
        <v>75124898.780000001</v>
      </c>
      <c r="G24" s="86" t="s">
        <v>2</v>
      </c>
      <c r="H24" s="67">
        <v>259027090.19</v>
      </c>
      <c r="I24" s="67">
        <v>276776415.16000003</v>
      </c>
      <c r="J24" s="67">
        <v>-17749324.969999999</v>
      </c>
      <c r="K24" s="88">
        <f t="shared" ref="K24" si="2">IF(ISERROR((H24-I24)/ABS(I24)),"",(H24-I24)/ABS(I24))</f>
        <v>-6.4128747963367566E-2</v>
      </c>
      <c r="L24" s="67">
        <v>865700000</v>
      </c>
      <c r="M24" s="89">
        <f t="shared" ref="M24" si="3">H24/L24</f>
        <v>0.29921114726810671</v>
      </c>
      <c r="N24" s="68"/>
    </row>
    <row r="25" spans="1:14" ht="3" customHeight="1" x14ac:dyDescent="0.15">
      <c r="A25" s="78"/>
      <c r="B25" s="83"/>
      <c r="C25" s="83"/>
      <c r="D25" s="83"/>
      <c r="E25" s="82"/>
      <c r="G25" s="78"/>
      <c r="H25" s="83"/>
      <c r="I25" s="83"/>
      <c r="J25" s="83"/>
      <c r="K25" s="84"/>
      <c r="L25" s="83"/>
      <c r="M25" s="85"/>
      <c r="N25" s="76"/>
    </row>
    <row r="26" spans="1:14" ht="5.0999999999999996" customHeight="1" x14ac:dyDescent="0.15">
      <c r="A26" s="69"/>
      <c r="B26" s="79"/>
      <c r="C26" s="79"/>
      <c r="D26" s="79"/>
      <c r="E26" s="80"/>
      <c r="G26" s="69"/>
      <c r="H26" s="79"/>
      <c r="I26" s="79"/>
      <c r="J26" s="79"/>
      <c r="K26" s="77"/>
      <c r="L26" s="79"/>
      <c r="M26" s="81"/>
      <c r="N26" s="76"/>
    </row>
    <row r="27" spans="1:14" ht="9" customHeight="1" x14ac:dyDescent="0.15">
      <c r="A27" s="69" t="s">
        <v>3</v>
      </c>
      <c r="B27" s="79"/>
      <c r="C27" s="79"/>
      <c r="D27" s="79"/>
      <c r="E27" s="80"/>
      <c r="G27" s="69" t="s">
        <v>3</v>
      </c>
      <c r="H27" s="79"/>
      <c r="I27" s="79"/>
      <c r="J27" s="79"/>
      <c r="K27" s="77"/>
      <c r="L27" s="79"/>
      <c r="M27" s="81"/>
      <c r="N27" s="76"/>
    </row>
    <row r="28" spans="1:14" ht="9" x14ac:dyDescent="0.15">
      <c r="A28" s="69" t="s">
        <v>45</v>
      </c>
      <c r="B28" s="79">
        <v>2047735.76</v>
      </c>
      <c r="C28" s="79" t="s">
        <v>99</v>
      </c>
      <c r="D28" s="79">
        <v>18323.810000000001</v>
      </c>
      <c r="E28" s="80">
        <v>2066059.57</v>
      </c>
      <c r="G28" s="69" t="s">
        <v>45</v>
      </c>
      <c r="H28" s="79">
        <v>10082417.83</v>
      </c>
      <c r="I28" s="79">
        <v>22203256.640000001</v>
      </c>
      <c r="J28" s="79">
        <v>-12120838.810000001</v>
      </c>
      <c r="K28" s="77">
        <f t="shared" ref="K28:K31" si="4">IF(ISERROR((H28-I28)/ABS(I28)),"",(H28-I28)/ABS(I28))</f>
        <v>-0.54590364857395979</v>
      </c>
      <c r="L28" s="79">
        <v>17700000</v>
      </c>
      <c r="M28" s="81">
        <f t="shared" ref="M28:M31" si="5">H28/L28</f>
        <v>0.56962812598870061</v>
      </c>
      <c r="N28" s="76"/>
    </row>
    <row r="29" spans="1:14" ht="9" x14ac:dyDescent="0.15">
      <c r="A29" s="69" t="s">
        <v>46</v>
      </c>
      <c r="B29" s="79">
        <v>1953898.53</v>
      </c>
      <c r="C29" s="79">
        <v>49.98</v>
      </c>
      <c r="D29" s="79">
        <v>14736.33</v>
      </c>
      <c r="E29" s="80">
        <v>1968584.88</v>
      </c>
      <c r="G29" s="69" t="s">
        <v>46</v>
      </c>
      <c r="H29" s="79">
        <v>4394888.83</v>
      </c>
      <c r="I29" s="79">
        <v>4495081.67</v>
      </c>
      <c r="J29" s="79">
        <v>-100192.84</v>
      </c>
      <c r="K29" s="77">
        <f t="shared" si="4"/>
        <v>-2.2289437068225695E-2</v>
      </c>
      <c r="L29" s="79">
        <v>9700000</v>
      </c>
      <c r="M29" s="81">
        <f t="shared" si="5"/>
        <v>0.4530813226804124</v>
      </c>
      <c r="N29" s="76"/>
    </row>
    <row r="30" spans="1:14" ht="9" x14ac:dyDescent="0.15">
      <c r="A30" s="69" t="s">
        <v>63</v>
      </c>
      <c r="B30" s="79">
        <v>168988.42</v>
      </c>
      <c r="C30" s="79" t="s">
        <v>99</v>
      </c>
      <c r="D30" s="79" t="s">
        <v>99</v>
      </c>
      <c r="E30" s="80">
        <v>168988.42</v>
      </c>
      <c r="G30" s="69" t="s">
        <v>63</v>
      </c>
      <c r="H30" s="79">
        <v>813161.82</v>
      </c>
      <c r="I30" s="79">
        <v>1619699.54</v>
      </c>
      <c r="J30" s="79">
        <v>-806537.72</v>
      </c>
      <c r="K30" s="77">
        <f t="shared" si="4"/>
        <v>-0.49795514543394886</v>
      </c>
      <c r="L30" s="79">
        <v>3600000</v>
      </c>
      <c r="M30" s="81">
        <f t="shared" si="5"/>
        <v>0.22587828333333332</v>
      </c>
      <c r="N30" s="76"/>
    </row>
    <row r="31" spans="1:14" ht="9" x14ac:dyDescent="0.15">
      <c r="A31" s="69" t="s">
        <v>1</v>
      </c>
      <c r="B31" s="79">
        <v>2091695.09</v>
      </c>
      <c r="C31" s="79">
        <v>322072.94</v>
      </c>
      <c r="D31" s="79">
        <v>76629.149999999994</v>
      </c>
      <c r="E31" s="80">
        <v>1846251.3</v>
      </c>
      <c r="G31" s="69" t="s">
        <v>1</v>
      </c>
      <c r="H31" s="79">
        <v>16773083.869999999</v>
      </c>
      <c r="I31" s="79">
        <v>-14264825.310000001</v>
      </c>
      <c r="J31" s="79">
        <v>31037909.18</v>
      </c>
      <c r="K31" s="77">
        <f t="shared" si="4"/>
        <v>2.1758352104208138</v>
      </c>
      <c r="L31" s="79">
        <v>166300000</v>
      </c>
      <c r="M31" s="81">
        <f t="shared" si="5"/>
        <v>0.10086039609140107</v>
      </c>
      <c r="N31" s="76"/>
    </row>
    <row r="32" spans="1:14" ht="5.0999999999999996" customHeight="1" x14ac:dyDescent="0.15">
      <c r="A32" s="78"/>
      <c r="B32" s="83"/>
      <c r="C32" s="83"/>
      <c r="D32" s="83"/>
      <c r="E32" s="82"/>
      <c r="G32" s="78"/>
      <c r="H32" s="83"/>
      <c r="I32" s="83"/>
      <c r="J32" s="83"/>
      <c r="K32" s="84"/>
      <c r="L32" s="83"/>
      <c r="M32" s="85"/>
      <c r="N32" s="76"/>
    </row>
    <row r="33" spans="1:14" ht="3" customHeight="1" x14ac:dyDescent="0.15">
      <c r="A33" s="69"/>
      <c r="B33" s="79"/>
      <c r="C33" s="79"/>
      <c r="D33" s="79"/>
      <c r="E33" s="80"/>
      <c r="G33" s="69"/>
      <c r="H33" s="79"/>
      <c r="I33" s="79"/>
      <c r="J33" s="79"/>
      <c r="K33" s="77"/>
      <c r="L33" s="79"/>
      <c r="M33" s="81"/>
      <c r="N33" s="76"/>
    </row>
    <row r="34" spans="1:14" s="11" customFormat="1" ht="9" x14ac:dyDescent="0.15">
      <c r="A34" s="71" t="s">
        <v>10</v>
      </c>
      <c r="B34" s="67">
        <v>6262317.7999999998</v>
      </c>
      <c r="C34" s="67">
        <v>322122.92</v>
      </c>
      <c r="D34" s="67">
        <v>109689.29</v>
      </c>
      <c r="E34" s="87">
        <v>6049884.1699999999</v>
      </c>
      <c r="G34" s="71" t="s">
        <v>10</v>
      </c>
      <c r="H34" s="67">
        <v>32063552.350000001</v>
      </c>
      <c r="I34" s="67">
        <v>14053212.539999999</v>
      </c>
      <c r="J34" s="67">
        <v>18010339.809999999</v>
      </c>
      <c r="K34" s="88">
        <f t="shared" ref="K34" si="6">IF(ISERROR((H34-I34)/ABS(I34)),"",(H34-I34)/ABS(I34))</f>
        <v>1.2815816852365063</v>
      </c>
      <c r="L34" s="67">
        <v>197300000</v>
      </c>
      <c r="M34" s="89">
        <f t="shared" ref="M34" si="7">H34/L34</f>
        <v>0.16251166928535227</v>
      </c>
      <c r="N34" s="68"/>
    </row>
    <row r="35" spans="1:14" ht="3" customHeight="1" x14ac:dyDescent="0.15">
      <c r="A35" s="78"/>
      <c r="B35" s="83"/>
      <c r="C35" s="83"/>
      <c r="D35" s="83"/>
      <c r="E35" s="82"/>
      <c r="G35" s="78"/>
      <c r="H35" s="83"/>
      <c r="I35" s="83"/>
      <c r="J35" s="83"/>
      <c r="K35" s="84"/>
      <c r="L35" s="83"/>
      <c r="M35" s="85"/>
      <c r="N35" s="76"/>
    </row>
    <row r="36" spans="1:14" ht="5.0999999999999996" customHeight="1" x14ac:dyDescent="0.15">
      <c r="A36" s="78"/>
      <c r="B36" s="79"/>
      <c r="C36" s="79"/>
      <c r="D36" s="79"/>
      <c r="E36" s="80"/>
      <c r="G36" s="69"/>
      <c r="H36" s="79"/>
      <c r="I36" s="79"/>
      <c r="J36" s="79"/>
      <c r="K36" s="77"/>
      <c r="L36" s="79"/>
      <c r="M36" s="81"/>
      <c r="N36" s="76"/>
    </row>
    <row r="37" spans="1:14" ht="9" x14ac:dyDescent="0.15">
      <c r="A37" s="69" t="s">
        <v>64</v>
      </c>
      <c r="B37" s="79">
        <v>586832.81000000006</v>
      </c>
      <c r="C37" s="79">
        <v>4209.26</v>
      </c>
      <c r="D37" s="79">
        <v>377.23</v>
      </c>
      <c r="E37" s="80">
        <v>583000.78</v>
      </c>
      <c r="G37" s="69" t="s">
        <v>64</v>
      </c>
      <c r="H37" s="79">
        <v>5703770.4500000002</v>
      </c>
      <c r="I37" s="79">
        <v>5373081.4400000004</v>
      </c>
      <c r="J37" s="79">
        <v>330689.01</v>
      </c>
      <c r="K37" s="77">
        <f t="shared" ref="K37:K41" si="8">IF(ISERROR((H37-I37)/ABS(I37)),"",(H37-I37)/ABS(I37))</f>
        <v>6.1545504882576235E-2</v>
      </c>
      <c r="L37" s="79">
        <v>14200000</v>
      </c>
      <c r="M37" s="81">
        <f t="shared" ref="M37:M41" si="9">H37/L37</f>
        <v>0.40167397535211269</v>
      </c>
      <c r="N37" s="76"/>
    </row>
    <row r="38" spans="1:14" ht="9" x14ac:dyDescent="0.15">
      <c r="A38" s="69" t="s">
        <v>90</v>
      </c>
      <c r="B38" s="79">
        <v>104529.69</v>
      </c>
      <c r="C38" s="79">
        <v>2559.3000000000002</v>
      </c>
      <c r="D38" s="79" t="s">
        <v>99</v>
      </c>
      <c r="E38" s="80">
        <v>101970.39</v>
      </c>
      <c r="G38" s="69" t="s">
        <v>90</v>
      </c>
      <c r="H38" s="79">
        <v>3402993.86</v>
      </c>
      <c r="I38" s="79">
        <v>2119652.44</v>
      </c>
      <c r="J38" s="79">
        <v>1283341.42</v>
      </c>
      <c r="K38" s="77">
        <f t="shared" si="8"/>
        <v>0.60544898577806461</v>
      </c>
      <c r="L38" s="79">
        <v>21100000</v>
      </c>
      <c r="M38" s="81">
        <f t="shared" si="9"/>
        <v>0.1612793298578199</v>
      </c>
      <c r="N38" s="76"/>
    </row>
    <row r="39" spans="1:14" ht="9" x14ac:dyDescent="0.15">
      <c r="A39" s="69" t="s">
        <v>65</v>
      </c>
      <c r="B39" s="79">
        <v>245464.15</v>
      </c>
      <c r="C39" s="79">
        <v>18029.57</v>
      </c>
      <c r="D39" s="79">
        <v>1330.96</v>
      </c>
      <c r="E39" s="80">
        <v>228765.54</v>
      </c>
      <c r="G39" s="69" t="s">
        <v>65</v>
      </c>
      <c r="H39" s="79">
        <v>3341482.07</v>
      </c>
      <c r="I39" s="79">
        <v>2629612.77</v>
      </c>
      <c r="J39" s="79">
        <v>711869.3</v>
      </c>
      <c r="K39" s="77">
        <f t="shared" si="8"/>
        <v>0.27071259621240729</v>
      </c>
      <c r="L39" s="79">
        <v>6600000</v>
      </c>
      <c r="M39" s="81">
        <f t="shared" si="9"/>
        <v>0.50628516212121211</v>
      </c>
      <c r="N39" s="76"/>
    </row>
    <row r="40" spans="1:14" ht="9" x14ac:dyDescent="0.15">
      <c r="A40" s="69" t="s">
        <v>48</v>
      </c>
      <c r="B40" s="79" t="s">
        <v>99</v>
      </c>
      <c r="C40" s="79" t="s">
        <v>99</v>
      </c>
      <c r="D40" s="79" t="s">
        <v>99</v>
      </c>
      <c r="E40" s="80" t="s">
        <v>99</v>
      </c>
      <c r="G40" s="69" t="s">
        <v>48</v>
      </c>
      <c r="H40" s="79" t="s">
        <v>99</v>
      </c>
      <c r="I40" s="79" t="s">
        <v>99</v>
      </c>
      <c r="J40" s="79" t="s">
        <v>99</v>
      </c>
      <c r="K40" s="77" t="str">
        <f t="shared" si="8"/>
        <v/>
      </c>
      <c r="L40" s="79">
        <v>3400000</v>
      </c>
      <c r="M40" s="81"/>
      <c r="N40" s="76"/>
    </row>
    <row r="41" spans="1:14" ht="9" x14ac:dyDescent="0.15">
      <c r="A41" s="69" t="s">
        <v>66</v>
      </c>
      <c r="B41" s="79">
        <v>345.49</v>
      </c>
      <c r="C41" s="79" t="s">
        <v>99</v>
      </c>
      <c r="D41" s="79">
        <v>2447.38</v>
      </c>
      <c r="E41" s="80">
        <v>2792.87</v>
      </c>
      <c r="G41" s="69" t="s">
        <v>66</v>
      </c>
      <c r="H41" s="79">
        <v>83122.16</v>
      </c>
      <c r="I41" s="79">
        <v>1773302.83</v>
      </c>
      <c r="J41" s="79">
        <v>-1690180.67</v>
      </c>
      <c r="K41" s="77">
        <f t="shared" si="8"/>
        <v>-0.95312579521457153</v>
      </c>
      <c r="L41" s="79">
        <v>3390660</v>
      </c>
      <c r="M41" s="81">
        <f t="shared" si="9"/>
        <v>2.4515038370110834E-2</v>
      </c>
      <c r="N41" s="76"/>
    </row>
    <row r="42" spans="1:14" ht="9" x14ac:dyDescent="0.15">
      <c r="A42" s="69" t="s">
        <v>53</v>
      </c>
      <c r="B42" s="79"/>
      <c r="C42" s="79"/>
      <c r="D42" s="79"/>
      <c r="E42" s="80"/>
      <c r="G42" s="69" t="s">
        <v>53</v>
      </c>
      <c r="H42" s="79"/>
      <c r="I42" s="79"/>
      <c r="J42" s="79"/>
      <c r="K42" s="77"/>
      <c r="L42" s="79"/>
      <c r="M42" s="81"/>
      <c r="N42" s="76"/>
    </row>
    <row r="43" spans="1:14" ht="5.0999999999999996" customHeight="1" x14ac:dyDescent="0.15">
      <c r="A43" s="78"/>
      <c r="B43" s="83"/>
      <c r="C43" s="83"/>
      <c r="D43" s="83"/>
      <c r="E43" s="82"/>
      <c r="G43" s="78"/>
      <c r="H43" s="83"/>
      <c r="I43" s="83"/>
      <c r="J43" s="83"/>
      <c r="K43" s="84"/>
      <c r="L43" s="83"/>
      <c r="M43" s="85"/>
      <c r="N43" s="76"/>
    </row>
    <row r="44" spans="1:14" ht="3" customHeight="1" x14ac:dyDescent="0.15">
      <c r="A44" s="69"/>
      <c r="B44" s="79"/>
      <c r="C44" s="79"/>
      <c r="D44" s="79"/>
      <c r="E44" s="80"/>
      <c r="G44" s="69"/>
      <c r="H44" s="79"/>
      <c r="I44" s="79"/>
      <c r="J44" s="79"/>
      <c r="K44" s="77"/>
      <c r="L44" s="79"/>
      <c r="M44" s="81"/>
      <c r="N44" s="76"/>
    </row>
    <row r="45" spans="1:14" s="11" customFormat="1" ht="9" x14ac:dyDescent="0.15">
      <c r="A45" s="71" t="s">
        <v>35</v>
      </c>
      <c r="B45" s="67">
        <v>115577699.11</v>
      </c>
      <c r="C45" s="67">
        <v>34691361.170000002</v>
      </c>
      <c r="D45" s="67">
        <v>1204974.5900000001</v>
      </c>
      <c r="E45" s="87">
        <v>82091312.530000001</v>
      </c>
      <c r="G45" s="71" t="s">
        <v>35</v>
      </c>
      <c r="H45" s="67">
        <v>303622011.07999998</v>
      </c>
      <c r="I45" s="67">
        <v>302725277.18000001</v>
      </c>
      <c r="J45" s="67">
        <v>896733.9</v>
      </c>
      <c r="K45" s="88">
        <f t="shared" ref="K45" si="10">IF(ISERROR((H45-I45)/ABS(I45)),"",(H45-I45)/ABS(I45))</f>
        <v>2.9622035805975315E-3</v>
      </c>
      <c r="L45" s="67">
        <v>1111690660</v>
      </c>
      <c r="M45" s="89">
        <f t="shared" ref="M45" si="11">H45/L45</f>
        <v>0.27311735359906686</v>
      </c>
      <c r="N45" s="68"/>
    </row>
    <row r="46" spans="1:14" ht="3" customHeight="1" x14ac:dyDescent="0.15">
      <c r="A46" s="78"/>
      <c r="B46" s="83"/>
      <c r="C46" s="83"/>
      <c r="D46" s="83"/>
      <c r="E46" s="82"/>
      <c r="G46" s="78"/>
      <c r="H46" s="83"/>
      <c r="I46" s="83"/>
      <c r="J46" s="83"/>
      <c r="K46" s="84"/>
      <c r="L46" s="83"/>
      <c r="M46" s="85"/>
      <c r="N46" s="76"/>
    </row>
    <row r="47" spans="1:14" ht="5.0999999999999996" customHeight="1" x14ac:dyDescent="0.15">
      <c r="A47" s="69"/>
      <c r="B47" s="79"/>
      <c r="C47" s="79"/>
      <c r="D47" s="79"/>
      <c r="E47" s="80"/>
      <c r="G47" s="69"/>
      <c r="H47" s="79"/>
      <c r="I47" s="79"/>
      <c r="J47" s="79"/>
      <c r="K47" s="77"/>
      <c r="L47" s="79"/>
      <c r="M47" s="81"/>
      <c r="N47" s="76"/>
    </row>
    <row r="48" spans="1:14" ht="9" x14ac:dyDescent="0.15">
      <c r="A48" s="69" t="s">
        <v>82</v>
      </c>
      <c r="B48" s="79">
        <v>111244874.59999999</v>
      </c>
      <c r="C48" s="79">
        <v>32685007.109999999</v>
      </c>
      <c r="D48" s="79">
        <v>837879.94</v>
      </c>
      <c r="E48" s="80">
        <v>79397747.430000007</v>
      </c>
      <c r="G48" s="69" t="s">
        <v>82</v>
      </c>
      <c r="H48" s="79">
        <v>276698277.38</v>
      </c>
      <c r="I48" s="79">
        <v>272239512.52999997</v>
      </c>
      <c r="J48" s="79">
        <v>4458764.8499999996</v>
      </c>
      <c r="K48" s="77">
        <f t="shared" ref="K48:K51" si="12">IF(ISERROR((H48-I48)/ABS(I48)),"",(H48-I48)/ABS(I48))</f>
        <v>1.6378095922092432E-2</v>
      </c>
      <c r="L48" s="79">
        <v>691825680</v>
      </c>
      <c r="M48" s="81">
        <f t="shared" ref="M48:M51" si="13">H48/L48</f>
        <v>0.39995375335012134</v>
      </c>
      <c r="N48" s="76"/>
    </row>
    <row r="49" spans="1:14" ht="9" x14ac:dyDescent="0.15">
      <c r="A49" s="69" t="s">
        <v>67</v>
      </c>
      <c r="B49" s="79">
        <v>1780422</v>
      </c>
      <c r="C49" s="79">
        <v>476.8</v>
      </c>
      <c r="D49" s="79">
        <v>12293.4</v>
      </c>
      <c r="E49" s="80">
        <v>1792238.6</v>
      </c>
      <c r="G49" s="69" t="s">
        <v>67</v>
      </c>
      <c r="H49" s="79">
        <v>9719374.9499999993</v>
      </c>
      <c r="I49" s="79">
        <v>7357783.8200000003</v>
      </c>
      <c r="J49" s="79">
        <v>2361591.13</v>
      </c>
      <c r="K49" s="77">
        <f t="shared" si="12"/>
        <v>0.32096500628092645</v>
      </c>
      <c r="L49" s="79">
        <v>20100000</v>
      </c>
      <c r="M49" s="81">
        <f t="shared" si="13"/>
        <v>0.48355099253731337</v>
      </c>
      <c r="N49" s="76"/>
    </row>
    <row r="50" spans="1:14" ht="9" x14ac:dyDescent="0.15">
      <c r="A50" s="69" t="s">
        <v>49</v>
      </c>
      <c r="B50" s="79">
        <v>461743.35999999999</v>
      </c>
      <c r="C50" s="79">
        <v>3995.87</v>
      </c>
      <c r="D50" s="79">
        <v>6456.36</v>
      </c>
      <c r="E50" s="80">
        <v>464203.85</v>
      </c>
      <c r="G50" s="69" t="s">
        <v>49</v>
      </c>
      <c r="H50" s="79">
        <v>2870558.05</v>
      </c>
      <c r="I50" s="79">
        <v>2482657.23</v>
      </c>
      <c r="J50" s="79">
        <v>387900.82</v>
      </c>
      <c r="K50" s="77">
        <f t="shared" si="12"/>
        <v>0.15624421096584479</v>
      </c>
      <c r="L50" s="79">
        <v>8500000</v>
      </c>
      <c r="M50" s="81">
        <f t="shared" si="13"/>
        <v>0.33771271176470585</v>
      </c>
      <c r="N50" s="76"/>
    </row>
    <row r="51" spans="1:14" ht="9" x14ac:dyDescent="0.15">
      <c r="A51" s="69" t="s">
        <v>68</v>
      </c>
      <c r="B51" s="79">
        <v>439514.96</v>
      </c>
      <c r="C51" s="79" t="s">
        <v>99</v>
      </c>
      <c r="D51" s="79" t="s">
        <v>99</v>
      </c>
      <c r="E51" s="80">
        <v>439514.96</v>
      </c>
      <c r="G51" s="69" t="s">
        <v>68</v>
      </c>
      <c r="H51" s="79">
        <v>2076853.43</v>
      </c>
      <c r="I51" s="79">
        <v>1792878.89</v>
      </c>
      <c r="J51" s="79">
        <v>283974.53999999998</v>
      </c>
      <c r="K51" s="77">
        <f t="shared" si="12"/>
        <v>0.15839025245034818</v>
      </c>
      <c r="L51" s="79">
        <v>5700000</v>
      </c>
      <c r="M51" s="81">
        <f t="shared" si="13"/>
        <v>0.36436025087719298</v>
      </c>
      <c r="N51" s="76"/>
    </row>
    <row r="52" spans="1:14" ht="9" x14ac:dyDescent="0.15">
      <c r="A52" s="69" t="s">
        <v>69</v>
      </c>
      <c r="B52" s="79"/>
      <c r="C52" s="79"/>
      <c r="D52" s="79"/>
      <c r="E52" s="80"/>
      <c r="G52" s="69" t="s">
        <v>69</v>
      </c>
      <c r="H52" s="79"/>
      <c r="I52" s="79"/>
      <c r="J52" s="79"/>
      <c r="K52" s="77"/>
      <c r="L52" s="79"/>
      <c r="M52" s="81"/>
      <c r="N52" s="76"/>
    </row>
    <row r="53" spans="1:14" ht="9" x14ac:dyDescent="0.15">
      <c r="A53" s="69" t="s">
        <v>50</v>
      </c>
      <c r="B53" s="79">
        <v>9435.9699999999993</v>
      </c>
      <c r="C53" s="79" t="s">
        <v>99</v>
      </c>
      <c r="D53" s="79" t="s">
        <v>99</v>
      </c>
      <c r="E53" s="80">
        <v>9435.9699999999993</v>
      </c>
      <c r="G53" s="69" t="s">
        <v>50</v>
      </c>
      <c r="H53" s="79">
        <v>427675.25</v>
      </c>
      <c r="I53" s="79">
        <v>316335.63</v>
      </c>
      <c r="J53" s="79">
        <v>111339.62</v>
      </c>
      <c r="K53" s="77">
        <f t="shared" ref="K53:K65" si="14">IF(ISERROR((H53-I53)/ABS(I53)),"",(H53-I53)/ABS(I53))</f>
        <v>0.35196673861872591</v>
      </c>
      <c r="L53" s="79">
        <v>645580</v>
      </c>
      <c r="M53" s="81">
        <f t="shared" ref="M53:M65" si="15">H53/L53</f>
        <v>0.66246669661389757</v>
      </c>
      <c r="N53" s="76"/>
    </row>
    <row r="54" spans="1:14" ht="9" x14ac:dyDescent="0.15">
      <c r="A54" s="69" t="s">
        <v>51</v>
      </c>
      <c r="B54" s="79">
        <v>3232.32</v>
      </c>
      <c r="C54" s="79" t="s">
        <v>99</v>
      </c>
      <c r="D54" s="79" t="s">
        <v>99</v>
      </c>
      <c r="E54" s="80">
        <v>3232.32</v>
      </c>
      <c r="G54" s="69" t="s">
        <v>51</v>
      </c>
      <c r="H54" s="79">
        <v>15118.73</v>
      </c>
      <c r="I54" s="79">
        <v>16326.33</v>
      </c>
      <c r="J54" s="79">
        <v>-1207.5999999999999</v>
      </c>
      <c r="K54" s="77">
        <f t="shared" si="14"/>
        <v>-7.3966408862248922E-2</v>
      </c>
      <c r="L54" s="79">
        <v>9620</v>
      </c>
      <c r="M54" s="81">
        <f t="shared" si="15"/>
        <v>1.5715935550935551</v>
      </c>
      <c r="N54" s="76"/>
    </row>
    <row r="55" spans="1:14" ht="9" x14ac:dyDescent="0.15">
      <c r="A55" s="69" t="s">
        <v>4</v>
      </c>
      <c r="B55" s="79"/>
      <c r="C55" s="79"/>
      <c r="D55" s="79"/>
      <c r="E55" s="80"/>
      <c r="G55" s="69" t="s">
        <v>4</v>
      </c>
      <c r="H55" s="79"/>
      <c r="I55" s="79"/>
      <c r="J55" s="79"/>
      <c r="K55" s="77"/>
      <c r="L55" s="79"/>
      <c r="M55" s="81"/>
      <c r="N55" s="76"/>
    </row>
    <row r="56" spans="1:14" ht="9" x14ac:dyDescent="0.15">
      <c r="A56" s="69" t="s">
        <v>106</v>
      </c>
      <c r="B56" s="79">
        <v>11851804.85</v>
      </c>
      <c r="C56" s="79">
        <v>-575935.78</v>
      </c>
      <c r="D56" s="79" t="s">
        <v>99</v>
      </c>
      <c r="E56" s="80">
        <v>12427740.630000001</v>
      </c>
      <c r="G56" s="69" t="s">
        <v>106</v>
      </c>
      <c r="H56" s="79">
        <v>80109652.939999998</v>
      </c>
      <c r="I56" s="79">
        <v>72856011.049999997</v>
      </c>
      <c r="J56" s="79">
        <v>7253641.8899999997</v>
      </c>
      <c r="K56" s="77">
        <f t="shared" ref="K56:K57" si="16">IF(ISERROR((H56-I56)/ABS(I56)),"",(H56-I56)/ABS(I56))</f>
        <v>9.956133729339002E-2</v>
      </c>
      <c r="L56" s="79">
        <v>247338000</v>
      </c>
      <c r="M56" s="81">
        <f t="shared" ref="M56" si="17">H56/L56</f>
        <v>0.32388736441630478</v>
      </c>
      <c r="N56" s="76"/>
    </row>
    <row r="57" spans="1:14" ht="9" x14ac:dyDescent="0.15">
      <c r="A57" s="69" t="s">
        <v>107</v>
      </c>
      <c r="B57" s="79" t="s">
        <v>99</v>
      </c>
      <c r="C57" s="79">
        <v>575935.78</v>
      </c>
      <c r="D57" s="79" t="s">
        <v>99</v>
      </c>
      <c r="E57" s="80">
        <v>-575935.78</v>
      </c>
      <c r="G57" s="69" t="s">
        <v>107</v>
      </c>
      <c r="H57" s="79">
        <v>-566804.34</v>
      </c>
      <c r="I57" s="79">
        <v>-189976.77</v>
      </c>
      <c r="J57" s="79">
        <v>-376827.57</v>
      </c>
      <c r="K57" s="77">
        <f t="shared" si="16"/>
        <v>-1.9835455145384353</v>
      </c>
      <c r="L57" s="79" t="s">
        <v>99</v>
      </c>
      <c r="M57" s="81"/>
      <c r="N57" s="76"/>
    </row>
    <row r="58" spans="1:14" ht="9" x14ac:dyDescent="0.15">
      <c r="A58" s="69" t="s">
        <v>52</v>
      </c>
      <c r="B58" s="79">
        <v>3087861.62</v>
      </c>
      <c r="C58" s="79" t="s">
        <v>99</v>
      </c>
      <c r="D58" s="79" t="s">
        <v>99</v>
      </c>
      <c r="E58" s="80">
        <v>3087861.62</v>
      </c>
      <c r="G58" s="69" t="s">
        <v>52</v>
      </c>
      <c r="H58" s="79">
        <v>16756022.359999999</v>
      </c>
      <c r="I58" s="79">
        <v>16386163.880000001</v>
      </c>
      <c r="J58" s="79">
        <v>369858.48</v>
      </c>
      <c r="K58" s="77">
        <f t="shared" si="14"/>
        <v>2.2571389051675869E-2</v>
      </c>
      <c r="L58" s="79">
        <v>59787000</v>
      </c>
      <c r="M58" s="81">
        <f t="shared" si="15"/>
        <v>0.28026196932443509</v>
      </c>
      <c r="N58" s="76"/>
    </row>
    <row r="59" spans="1:14" ht="9" x14ac:dyDescent="0.15">
      <c r="A59" s="69" t="s">
        <v>5</v>
      </c>
      <c r="B59" s="79">
        <v>51490.71</v>
      </c>
      <c r="C59" s="79" t="s">
        <v>99</v>
      </c>
      <c r="D59" s="79" t="s">
        <v>99</v>
      </c>
      <c r="E59" s="80">
        <v>51490.71</v>
      </c>
      <c r="G59" s="69" t="s">
        <v>5</v>
      </c>
      <c r="H59" s="79">
        <v>227298.45</v>
      </c>
      <c r="I59" s="79">
        <v>216542.99</v>
      </c>
      <c r="J59" s="79">
        <v>10755.46</v>
      </c>
      <c r="K59" s="77">
        <f t="shared" si="14"/>
        <v>4.9668936408424125E-2</v>
      </c>
      <c r="L59" s="79">
        <v>606060</v>
      </c>
      <c r="M59" s="81">
        <f t="shared" si="15"/>
        <v>0.37504281754281754</v>
      </c>
      <c r="N59" s="76"/>
    </row>
    <row r="60" spans="1:14" ht="9" x14ac:dyDescent="0.15">
      <c r="A60" s="69" t="s">
        <v>42</v>
      </c>
      <c r="B60" s="79">
        <v>1097124.73</v>
      </c>
      <c r="C60" s="79" t="s">
        <v>99</v>
      </c>
      <c r="D60" s="79" t="s">
        <v>99</v>
      </c>
      <c r="E60" s="80">
        <v>1097124.73</v>
      </c>
      <c r="G60" s="69" t="s">
        <v>42</v>
      </c>
      <c r="H60" s="79">
        <v>4376629.5999999996</v>
      </c>
      <c r="I60" s="79">
        <v>4316810.18</v>
      </c>
      <c r="J60" s="79">
        <v>59819.42</v>
      </c>
      <c r="K60" s="77">
        <f t="shared" si="14"/>
        <v>1.3857319989919022E-2</v>
      </c>
      <c r="L60" s="79">
        <v>11466000</v>
      </c>
      <c r="M60" s="81">
        <f t="shared" si="15"/>
        <v>0.38170500610500607</v>
      </c>
      <c r="N60" s="76"/>
    </row>
    <row r="61" spans="1:14" ht="9" x14ac:dyDescent="0.15">
      <c r="A61" s="69" t="s">
        <v>70</v>
      </c>
      <c r="B61" s="79"/>
      <c r="C61" s="79"/>
      <c r="D61" s="79"/>
      <c r="E61" s="80"/>
      <c r="G61" s="69" t="s">
        <v>70</v>
      </c>
      <c r="H61" s="79"/>
      <c r="I61" s="79"/>
      <c r="J61" s="79"/>
      <c r="K61" s="77"/>
      <c r="L61" s="79"/>
      <c r="M61" s="81"/>
      <c r="N61" s="76"/>
    </row>
    <row r="62" spans="1:14" ht="9" x14ac:dyDescent="0.15">
      <c r="A62" s="69" t="s">
        <v>71</v>
      </c>
      <c r="B62" s="79">
        <v>917436.26</v>
      </c>
      <c r="C62" s="79" t="s">
        <v>99</v>
      </c>
      <c r="D62" s="79" t="s">
        <v>99</v>
      </c>
      <c r="E62" s="80">
        <v>917436.26</v>
      </c>
      <c r="G62" s="69" t="s">
        <v>71</v>
      </c>
      <c r="H62" s="79">
        <v>3725011.77</v>
      </c>
      <c r="I62" s="79">
        <v>3304712.88</v>
      </c>
      <c r="J62" s="79">
        <v>420298.89</v>
      </c>
      <c r="K62" s="77">
        <f t="shared" si="14"/>
        <v>0.12718166608168396</v>
      </c>
      <c r="L62" s="79">
        <v>9600000</v>
      </c>
      <c r="M62" s="81">
        <f t="shared" si="15"/>
        <v>0.38802205937500001</v>
      </c>
      <c r="N62" s="76"/>
    </row>
    <row r="63" spans="1:14" ht="9" x14ac:dyDescent="0.15">
      <c r="A63" s="69" t="s">
        <v>72</v>
      </c>
      <c r="B63" s="79">
        <v>128394.22</v>
      </c>
      <c r="C63" s="79" t="s">
        <v>99</v>
      </c>
      <c r="D63" s="79" t="s">
        <v>99</v>
      </c>
      <c r="E63" s="80">
        <v>128394.22</v>
      </c>
      <c r="G63" s="69" t="s">
        <v>72</v>
      </c>
      <c r="H63" s="79">
        <v>547813.37</v>
      </c>
      <c r="I63" s="79">
        <v>833973.53</v>
      </c>
      <c r="J63" s="79">
        <v>-286160.15999999997</v>
      </c>
      <c r="K63" s="77">
        <f t="shared" si="14"/>
        <v>-0.34312858826586501</v>
      </c>
      <c r="L63" s="79">
        <v>1700000</v>
      </c>
      <c r="M63" s="81">
        <f t="shared" si="15"/>
        <v>0.32224315882352939</v>
      </c>
      <c r="N63" s="76"/>
    </row>
    <row r="64" spans="1:14" ht="9" x14ac:dyDescent="0.15">
      <c r="A64" s="69" t="s">
        <v>73</v>
      </c>
      <c r="B64" s="79">
        <v>4422.95</v>
      </c>
      <c r="C64" s="79" t="s">
        <v>99</v>
      </c>
      <c r="D64" s="79" t="s">
        <v>99</v>
      </c>
      <c r="E64" s="80">
        <v>4422.95</v>
      </c>
      <c r="G64" s="69" t="s">
        <v>73</v>
      </c>
      <c r="H64" s="79">
        <v>59424.37</v>
      </c>
      <c r="I64" s="79">
        <v>94200.92</v>
      </c>
      <c r="J64" s="79">
        <v>-34776.550000000003</v>
      </c>
      <c r="K64" s="77">
        <f t="shared" si="14"/>
        <v>-0.3691742076404349</v>
      </c>
      <c r="L64" s="79">
        <v>350000</v>
      </c>
      <c r="M64" s="81">
        <f t="shared" si="15"/>
        <v>0.16978391428571429</v>
      </c>
      <c r="N64" s="76"/>
    </row>
    <row r="65" spans="1:14" ht="9" x14ac:dyDescent="0.15">
      <c r="A65" s="69" t="s">
        <v>53</v>
      </c>
      <c r="B65" s="79" t="s">
        <v>99</v>
      </c>
      <c r="C65" s="79">
        <v>439955.19</v>
      </c>
      <c r="D65" s="79" t="s">
        <v>99</v>
      </c>
      <c r="E65" s="80">
        <v>-439955.19</v>
      </c>
      <c r="G65" s="69" t="s">
        <v>53</v>
      </c>
      <c r="H65" s="79">
        <v>-1130942.42</v>
      </c>
      <c r="I65" s="79">
        <v>-565923.32999999996</v>
      </c>
      <c r="J65" s="79">
        <v>-565019.09</v>
      </c>
      <c r="K65" s="77">
        <f t="shared" si="14"/>
        <v>-0.99840218638803957</v>
      </c>
      <c r="L65" s="79">
        <v>-819000</v>
      </c>
      <c r="M65" s="81">
        <f t="shared" si="15"/>
        <v>1.3808820757020757</v>
      </c>
      <c r="N65" s="76"/>
    </row>
    <row r="66" spans="1:14" ht="5.0999999999999996" customHeight="1" x14ac:dyDescent="0.15">
      <c r="A66" s="78"/>
      <c r="B66" s="83"/>
      <c r="C66" s="83"/>
      <c r="D66" s="83"/>
      <c r="E66" s="82"/>
      <c r="G66" s="78"/>
      <c r="H66" s="83"/>
      <c r="I66" s="83"/>
      <c r="J66" s="83"/>
      <c r="K66" s="84"/>
      <c r="L66" s="83"/>
      <c r="M66" s="85"/>
      <c r="N66" s="76"/>
    </row>
    <row r="67" spans="1:14" ht="3" customHeight="1" x14ac:dyDescent="0.15">
      <c r="A67" s="69"/>
      <c r="B67" s="79"/>
      <c r="C67" s="79"/>
      <c r="D67" s="79"/>
      <c r="E67" s="80"/>
      <c r="G67" s="69"/>
      <c r="H67" s="79"/>
      <c r="I67" s="79"/>
      <c r="J67" s="79"/>
      <c r="K67" s="77"/>
      <c r="L67" s="79"/>
      <c r="M67" s="81"/>
      <c r="N67" s="76"/>
    </row>
    <row r="68" spans="1:14" s="11" customFormat="1" ht="9" x14ac:dyDescent="0.15">
      <c r="A68" s="71" t="s">
        <v>9</v>
      </c>
      <c r="B68" s="67">
        <v>131077758.55</v>
      </c>
      <c r="C68" s="67">
        <v>33129434.969999999</v>
      </c>
      <c r="D68" s="67">
        <v>856629.7</v>
      </c>
      <c r="E68" s="87">
        <v>98804953.280000001</v>
      </c>
      <c r="G68" s="71" t="s">
        <v>9</v>
      </c>
      <c r="H68" s="67">
        <v>395911963.88999999</v>
      </c>
      <c r="I68" s="67">
        <v>381458009.75999999</v>
      </c>
      <c r="J68" s="67">
        <v>14453954.130000001</v>
      </c>
      <c r="K68" s="88">
        <f t="shared" ref="K68" si="18">IF(ISERROR((H68-I68)/ABS(I68)),"",(H68-I68)/ABS(I68))</f>
        <v>3.789133734298545E-2</v>
      </c>
      <c r="L68" s="67">
        <v>1056808940</v>
      </c>
      <c r="M68" s="89">
        <f t="shared" ref="M68" si="19">H68/L68</f>
        <v>0.37462965054970104</v>
      </c>
      <c r="N68" s="68"/>
    </row>
    <row r="69" spans="1:14" ht="3" customHeight="1" x14ac:dyDescent="0.15">
      <c r="A69" s="78"/>
      <c r="B69" s="83"/>
      <c r="C69" s="83"/>
      <c r="D69" s="83"/>
      <c r="E69" s="82"/>
      <c r="G69" s="90"/>
      <c r="H69" s="83"/>
      <c r="I69" s="83"/>
      <c r="J69" s="83"/>
      <c r="K69" s="84"/>
      <c r="L69" s="83"/>
      <c r="M69" s="85"/>
      <c r="N69" s="76"/>
    </row>
    <row r="70" spans="1:14" ht="5.0999999999999996" customHeight="1" x14ac:dyDescent="0.15">
      <c r="A70" s="69"/>
      <c r="B70" s="79"/>
      <c r="C70" s="79"/>
      <c r="D70" s="79"/>
      <c r="E70" s="80"/>
      <c r="G70" s="78"/>
      <c r="H70" s="79"/>
      <c r="I70" s="79"/>
      <c r="J70" s="79"/>
      <c r="K70" s="77"/>
      <c r="L70" s="79"/>
      <c r="M70" s="81"/>
      <c r="N70" s="76"/>
    </row>
    <row r="71" spans="1:14" ht="9" x14ac:dyDescent="0.15">
      <c r="A71" s="69" t="s">
        <v>6</v>
      </c>
      <c r="B71" s="79">
        <v>138649.74</v>
      </c>
      <c r="C71" s="79" t="s">
        <v>99</v>
      </c>
      <c r="D71" s="79" t="s">
        <v>99</v>
      </c>
      <c r="E71" s="80">
        <v>138649.74</v>
      </c>
      <c r="G71" s="69" t="s">
        <v>6</v>
      </c>
      <c r="H71" s="79">
        <v>292949.14</v>
      </c>
      <c r="I71" s="79">
        <v>357332.6</v>
      </c>
      <c r="J71" s="79">
        <v>-64383.46</v>
      </c>
      <c r="K71" s="77">
        <f t="shared" ref="K71:K73" si="20">IF(ISERROR((H71-I71)/ABS(I71)),"",(H71-I71)/ABS(I71))</f>
        <v>-0.18017796305178976</v>
      </c>
      <c r="L71" s="79">
        <v>700000</v>
      </c>
      <c r="M71" s="81">
        <f t="shared" ref="M71:M73" si="21">H71/L71</f>
        <v>0.41849877142857145</v>
      </c>
      <c r="N71" s="76"/>
    </row>
    <row r="72" spans="1:14" ht="9" x14ac:dyDescent="0.15">
      <c r="A72" s="69" t="s">
        <v>74</v>
      </c>
      <c r="B72" s="79">
        <v>22775.5</v>
      </c>
      <c r="C72" s="79">
        <v>1422.78</v>
      </c>
      <c r="D72" s="79">
        <v>167.86</v>
      </c>
      <c r="E72" s="80">
        <v>21520.58</v>
      </c>
      <c r="G72" s="69" t="s">
        <v>74</v>
      </c>
      <c r="H72" s="79">
        <v>1367660.64</v>
      </c>
      <c r="I72" s="79">
        <v>1218685.03</v>
      </c>
      <c r="J72" s="79">
        <v>148975.60999999999</v>
      </c>
      <c r="K72" s="77">
        <f t="shared" si="20"/>
        <v>0.12224291456177144</v>
      </c>
      <c r="L72" s="79">
        <v>5300000</v>
      </c>
      <c r="M72" s="81">
        <f t="shared" si="21"/>
        <v>0.25804917735849053</v>
      </c>
      <c r="N72" s="76"/>
    </row>
    <row r="73" spans="1:14" ht="9" x14ac:dyDescent="0.15">
      <c r="A73" s="69" t="s">
        <v>54</v>
      </c>
      <c r="B73" s="79">
        <v>112028.02</v>
      </c>
      <c r="C73" s="79" t="s">
        <v>99</v>
      </c>
      <c r="D73" s="79" t="s">
        <v>99</v>
      </c>
      <c r="E73" s="80">
        <v>112028.02</v>
      </c>
      <c r="G73" s="69" t="s">
        <v>54</v>
      </c>
      <c r="H73" s="79">
        <v>316168.07</v>
      </c>
      <c r="I73" s="79">
        <v>301894.33</v>
      </c>
      <c r="J73" s="79">
        <v>14273.74</v>
      </c>
      <c r="K73" s="77">
        <f t="shared" si="20"/>
        <v>4.7280583242487496E-2</v>
      </c>
      <c r="L73" s="79">
        <v>600000</v>
      </c>
      <c r="M73" s="81">
        <f t="shared" si="21"/>
        <v>0.52694678333333334</v>
      </c>
      <c r="N73" s="76"/>
    </row>
    <row r="74" spans="1:14" ht="5.0999999999999996" customHeight="1" x14ac:dyDescent="0.15">
      <c r="A74" s="78"/>
      <c r="B74" s="83"/>
      <c r="C74" s="83"/>
      <c r="D74" s="83"/>
      <c r="E74" s="82"/>
      <c r="G74" s="78"/>
      <c r="H74" s="83"/>
      <c r="I74" s="83"/>
      <c r="J74" s="83"/>
      <c r="K74" s="84"/>
      <c r="L74" s="83"/>
      <c r="M74" s="85"/>
      <c r="N74" s="76"/>
    </row>
    <row r="75" spans="1:14" ht="3" customHeight="1" x14ac:dyDescent="0.15">
      <c r="A75" s="69"/>
      <c r="B75" s="79"/>
      <c r="C75" s="79"/>
      <c r="D75" s="79"/>
      <c r="E75" s="80"/>
      <c r="G75" s="69"/>
      <c r="H75" s="79"/>
      <c r="I75" s="79"/>
      <c r="J75" s="79"/>
      <c r="K75" s="77"/>
      <c r="L75" s="79"/>
      <c r="M75" s="81"/>
      <c r="N75" s="76"/>
    </row>
    <row r="76" spans="1:14" s="11" customFormat="1" ht="9" x14ac:dyDescent="0.15">
      <c r="A76" s="71" t="s">
        <v>75</v>
      </c>
      <c r="B76" s="67">
        <v>273453.26</v>
      </c>
      <c r="C76" s="67">
        <v>1422.78</v>
      </c>
      <c r="D76" s="67">
        <v>167.86</v>
      </c>
      <c r="E76" s="87">
        <v>272198.34000000003</v>
      </c>
      <c r="G76" s="71" t="s">
        <v>75</v>
      </c>
      <c r="H76" s="67">
        <v>1976777.85</v>
      </c>
      <c r="I76" s="67">
        <v>1877911.96</v>
      </c>
      <c r="J76" s="67">
        <v>98865.89</v>
      </c>
      <c r="K76" s="88">
        <f t="shared" ref="K76" si="22">IF(ISERROR((H76-I76)/ABS(I76)),"",(H76-I76)/ABS(I76))</f>
        <v>5.2646711936378598E-2</v>
      </c>
      <c r="L76" s="67">
        <v>6600000</v>
      </c>
      <c r="M76" s="89">
        <f t="shared" ref="M76" si="23">H76/L76</f>
        <v>0.29951179545454548</v>
      </c>
      <c r="N76" s="68"/>
    </row>
    <row r="77" spans="1:14" ht="3" customHeight="1" x14ac:dyDescent="0.15">
      <c r="A77" s="78"/>
      <c r="B77" s="83"/>
      <c r="C77" s="83"/>
      <c r="D77" s="83"/>
      <c r="E77" s="82"/>
      <c r="G77" s="78"/>
      <c r="H77" s="83"/>
      <c r="I77" s="83"/>
      <c r="J77" s="83"/>
      <c r="K77" s="84"/>
      <c r="L77" s="83"/>
      <c r="M77" s="85"/>
      <c r="N77" s="76"/>
    </row>
    <row r="78" spans="1:14" ht="5.0999999999999996" customHeight="1" x14ac:dyDescent="0.15">
      <c r="A78" s="69"/>
      <c r="B78" s="79"/>
      <c r="C78" s="79"/>
      <c r="D78" s="79"/>
      <c r="E78" s="80"/>
      <c r="G78" s="69"/>
      <c r="H78" s="79"/>
      <c r="I78" s="79"/>
      <c r="J78" s="79"/>
      <c r="K78" s="77"/>
      <c r="L78" s="79"/>
      <c r="M78" s="81"/>
      <c r="N78" s="76"/>
    </row>
    <row r="79" spans="1:14" ht="9" x14ac:dyDescent="0.15">
      <c r="A79" s="69" t="s">
        <v>7</v>
      </c>
      <c r="B79" s="79">
        <v>190385.42</v>
      </c>
      <c r="C79" s="79" t="s">
        <v>99</v>
      </c>
      <c r="D79" s="79" t="s">
        <v>99</v>
      </c>
      <c r="E79" s="80">
        <v>190385.42</v>
      </c>
      <c r="G79" s="69" t="s">
        <v>7</v>
      </c>
      <c r="H79" s="79">
        <v>591397.42000000004</v>
      </c>
      <c r="I79" s="79">
        <v>822037.62</v>
      </c>
      <c r="J79" s="79">
        <v>-230640.2</v>
      </c>
      <c r="K79" s="77">
        <f t="shared" ref="K79:K81" si="24">IF(ISERROR((H79-I79)/ABS(I79)),"",(H79-I79)/ABS(I79))</f>
        <v>-0.28057134416792257</v>
      </c>
      <c r="L79" s="79">
        <v>2250000</v>
      </c>
      <c r="M79" s="81">
        <f t="shared" ref="M79:M81" si="25">H79/L79</f>
        <v>0.26284329777777782</v>
      </c>
      <c r="N79" s="76"/>
    </row>
    <row r="80" spans="1:14" ht="9" x14ac:dyDescent="0.15">
      <c r="A80" s="69" t="s">
        <v>55</v>
      </c>
      <c r="B80" s="79">
        <v>130168.1</v>
      </c>
      <c r="C80" s="79" t="s">
        <v>99</v>
      </c>
      <c r="D80" s="79">
        <v>2262.7399999999998</v>
      </c>
      <c r="E80" s="80">
        <v>132430.84</v>
      </c>
      <c r="G80" s="69" t="s">
        <v>55</v>
      </c>
      <c r="H80" s="79">
        <v>690239.57</v>
      </c>
      <c r="I80" s="79">
        <v>1008323.56</v>
      </c>
      <c r="J80" s="79">
        <v>-318083.99</v>
      </c>
      <c r="K80" s="77">
        <f t="shared" si="24"/>
        <v>-0.31545825429289792</v>
      </c>
      <c r="L80" s="79">
        <v>2075000</v>
      </c>
      <c r="M80" s="81">
        <f t="shared" si="25"/>
        <v>0.33264557590361443</v>
      </c>
      <c r="N80" s="76"/>
    </row>
    <row r="81" spans="1:14" ht="9" x14ac:dyDescent="0.15">
      <c r="A81" s="69" t="s">
        <v>56</v>
      </c>
      <c r="B81" s="79">
        <v>21399.5</v>
      </c>
      <c r="C81" s="79" t="s">
        <v>99</v>
      </c>
      <c r="D81" s="79">
        <v>57864.36</v>
      </c>
      <c r="E81" s="80">
        <v>79263.86</v>
      </c>
      <c r="G81" s="69" t="s">
        <v>56</v>
      </c>
      <c r="H81" s="79">
        <v>230191.93</v>
      </c>
      <c r="I81" s="79">
        <v>310323.21999999997</v>
      </c>
      <c r="J81" s="79">
        <v>-80131.289999999994</v>
      </c>
      <c r="K81" s="77">
        <f t="shared" si="24"/>
        <v>-0.25821880167394495</v>
      </c>
      <c r="L81" s="79">
        <v>1350000</v>
      </c>
      <c r="M81" s="81">
        <f t="shared" si="25"/>
        <v>0.17051254074074074</v>
      </c>
      <c r="N81" s="76"/>
    </row>
    <row r="82" spans="1:14" ht="5.0999999999999996" customHeight="1" x14ac:dyDescent="0.15">
      <c r="A82" s="78"/>
      <c r="B82" s="83"/>
      <c r="C82" s="83"/>
      <c r="D82" s="83"/>
      <c r="E82" s="82"/>
      <c r="G82" s="78"/>
      <c r="H82" s="83"/>
      <c r="I82" s="83"/>
      <c r="J82" s="83"/>
      <c r="K82" s="84"/>
      <c r="L82" s="83"/>
      <c r="M82" s="85"/>
      <c r="N82" s="76"/>
    </row>
    <row r="83" spans="1:14" ht="3" customHeight="1" x14ac:dyDescent="0.15">
      <c r="A83" s="69"/>
      <c r="B83" s="79"/>
      <c r="C83" s="79"/>
      <c r="D83" s="79"/>
      <c r="E83" s="80"/>
      <c r="G83" s="69"/>
      <c r="H83" s="79"/>
      <c r="I83" s="79"/>
      <c r="J83" s="79"/>
      <c r="K83" s="77"/>
      <c r="L83" s="79"/>
      <c r="M83" s="81"/>
      <c r="N83" s="76"/>
    </row>
    <row r="84" spans="1:14" s="11" customFormat="1" ht="9" x14ac:dyDescent="0.15">
      <c r="A84" s="71" t="s">
        <v>76</v>
      </c>
      <c r="B84" s="67">
        <v>615406.28</v>
      </c>
      <c r="C84" s="67">
        <v>1422.78</v>
      </c>
      <c r="D84" s="67">
        <v>60294.96</v>
      </c>
      <c r="E84" s="87">
        <v>674278.46</v>
      </c>
      <c r="G84" s="71" t="s">
        <v>76</v>
      </c>
      <c r="H84" s="67">
        <v>3488606.77</v>
      </c>
      <c r="I84" s="67">
        <v>4018596.36</v>
      </c>
      <c r="J84" s="67">
        <v>-529989.59</v>
      </c>
      <c r="K84" s="88">
        <f t="shared" ref="K84" si="26">IF(ISERROR((H84-I84)/ABS(I84)),"",(H84-I84)/ABS(I84))</f>
        <v>-0.13188425572554888</v>
      </c>
      <c r="L84" s="67">
        <v>12275000</v>
      </c>
      <c r="M84" s="89">
        <f t="shared" ref="M84" si="27">H84/L84</f>
        <v>0.28420421751527497</v>
      </c>
      <c r="N84" s="68"/>
    </row>
    <row r="85" spans="1:14" ht="3" customHeight="1" x14ac:dyDescent="0.15">
      <c r="A85" s="78"/>
      <c r="B85" s="83"/>
      <c r="C85" s="83"/>
      <c r="D85" s="83"/>
      <c r="E85" s="82"/>
      <c r="G85" s="78"/>
      <c r="H85" s="83"/>
      <c r="I85" s="83"/>
      <c r="J85" s="83"/>
      <c r="K85" s="84" t="str">
        <f>IF(ISERROR((H85-I85)/ABS(I85)),"",(H85-I85)/ABS(I85))</f>
        <v/>
      </c>
      <c r="L85" s="83"/>
      <c r="M85" s="85"/>
      <c r="N85" s="76"/>
    </row>
    <row r="86" spans="1:14" ht="9.9499999999999993" customHeight="1" x14ac:dyDescent="0.15">
      <c r="A86" s="78"/>
      <c r="B86" s="83"/>
      <c r="C86" s="83"/>
      <c r="D86" s="83"/>
      <c r="E86" s="82"/>
      <c r="G86" s="78"/>
      <c r="H86" s="83"/>
      <c r="I86" s="83"/>
      <c r="J86" s="83"/>
      <c r="K86" s="84" t="str">
        <f>IF(ISERROR((H86-I86)/ABS(I86)),"",(H86-I86)/ABS(I86))</f>
        <v/>
      </c>
      <c r="L86" s="83"/>
      <c r="M86" s="85"/>
      <c r="N86" s="76"/>
    </row>
    <row r="87" spans="1:14" ht="3" customHeight="1" x14ac:dyDescent="0.15">
      <c r="A87" s="69"/>
      <c r="B87" s="79"/>
      <c r="C87" s="79"/>
      <c r="D87" s="79"/>
      <c r="E87" s="80"/>
      <c r="G87" s="69"/>
      <c r="H87" s="79"/>
      <c r="I87" s="79"/>
      <c r="J87" s="79"/>
      <c r="K87" s="77" t="str">
        <f>IF(ISERROR((H87-I87)/ABS(I87)),"",(H87-I87)/ABS(I87))</f>
        <v/>
      </c>
      <c r="L87" s="79"/>
      <c r="M87" s="81"/>
      <c r="N87" s="76"/>
    </row>
    <row r="88" spans="1:14" s="11" customFormat="1" ht="9" x14ac:dyDescent="0.15">
      <c r="A88" s="71" t="s">
        <v>77</v>
      </c>
      <c r="B88" s="67">
        <v>247270863.94</v>
      </c>
      <c r="C88" s="67">
        <v>67822218.920000002</v>
      </c>
      <c r="D88" s="67">
        <v>2121899.25</v>
      </c>
      <c r="E88" s="87">
        <v>181570544.27000001</v>
      </c>
      <c r="G88" s="71" t="s">
        <v>77</v>
      </c>
      <c r="H88" s="67">
        <v>703022581.74000001</v>
      </c>
      <c r="I88" s="67">
        <v>688201883.29999995</v>
      </c>
      <c r="J88" s="67">
        <v>14820698.439999999</v>
      </c>
      <c r="K88" s="88">
        <f t="shared" ref="K88" si="28">IF(ISERROR((H88-I88)/ABS(I88)),"",(H88-I88)/ABS(I88))</f>
        <v>2.1535393609987317E-2</v>
      </c>
      <c r="L88" s="67">
        <v>2180774600</v>
      </c>
      <c r="M88" s="89">
        <f t="shared" ref="M88" si="29">H88/L88</f>
        <v>0.32237287693097672</v>
      </c>
      <c r="N88" s="68"/>
    </row>
    <row r="89" spans="1:14" ht="3" customHeight="1" x14ac:dyDescent="0.15">
      <c r="A89" s="78"/>
      <c r="B89" s="83"/>
      <c r="C89" s="83"/>
      <c r="D89" s="83"/>
      <c r="E89" s="82"/>
      <c r="G89" s="78"/>
      <c r="H89" s="83"/>
      <c r="I89" s="83"/>
      <c r="J89" s="83"/>
      <c r="K89" s="84"/>
      <c r="L89" s="83"/>
      <c r="M89" s="85"/>
      <c r="N89" s="76"/>
    </row>
    <row r="90" spans="1:14" ht="5.0999999999999996" customHeight="1" x14ac:dyDescent="0.15">
      <c r="A90" s="69"/>
      <c r="B90" s="79"/>
      <c r="C90" s="79"/>
      <c r="D90" s="79"/>
      <c r="E90" s="80"/>
      <c r="G90" s="69"/>
      <c r="H90" s="79"/>
      <c r="I90" s="79"/>
      <c r="J90" s="79"/>
      <c r="K90" s="77"/>
      <c r="L90" s="79"/>
      <c r="M90" s="81"/>
      <c r="N90" s="76"/>
    </row>
    <row r="91" spans="1:14" ht="9" customHeight="1" x14ac:dyDescent="0.15">
      <c r="A91" s="69" t="s">
        <v>57</v>
      </c>
      <c r="B91" s="79"/>
      <c r="C91" s="79"/>
      <c r="D91" s="79"/>
      <c r="E91" s="80"/>
      <c r="G91" s="69" t="s">
        <v>57</v>
      </c>
      <c r="H91" s="79"/>
      <c r="I91" s="79"/>
      <c r="J91" s="79"/>
      <c r="K91" s="77"/>
      <c r="L91" s="79"/>
      <c r="M91" s="81"/>
      <c r="N91" s="76"/>
    </row>
    <row r="92" spans="1:14" ht="9" x14ac:dyDescent="0.15">
      <c r="A92" s="69" t="s">
        <v>59</v>
      </c>
      <c r="B92" s="79" t="s">
        <v>99</v>
      </c>
      <c r="C92" s="79" t="s">
        <v>99</v>
      </c>
      <c r="D92" s="79" t="s">
        <v>99</v>
      </c>
      <c r="E92" s="80" t="s">
        <v>99</v>
      </c>
      <c r="G92" s="69" t="s">
        <v>59</v>
      </c>
      <c r="H92" s="79">
        <v>50882893.090000004</v>
      </c>
      <c r="I92" s="79">
        <v>43641919.219999999</v>
      </c>
      <c r="J92" s="79">
        <v>7240973.8700000001</v>
      </c>
      <c r="K92" s="77">
        <f t="shared" ref="K92:K93" si="30">IF(ISERROR((H92-I92)/ABS(I92)),"",(H92-I92)/ABS(I92))</f>
        <v>0.16591786061236391</v>
      </c>
      <c r="L92" s="79">
        <v>181326600</v>
      </c>
      <c r="M92" s="81">
        <f t="shared" ref="M92:M93" si="31">H92/L92</f>
        <v>0.28061460971528723</v>
      </c>
      <c r="N92" s="76"/>
    </row>
    <row r="93" spans="1:14" ht="9" x14ac:dyDescent="0.15">
      <c r="A93" s="69" t="s">
        <v>58</v>
      </c>
      <c r="B93" s="79" t="s">
        <v>99</v>
      </c>
      <c r="C93" s="79" t="s">
        <v>99</v>
      </c>
      <c r="D93" s="79" t="s">
        <v>99</v>
      </c>
      <c r="E93" s="80" t="s">
        <v>99</v>
      </c>
      <c r="G93" s="69" t="s">
        <v>58</v>
      </c>
      <c r="H93" s="79">
        <v>28381746.84</v>
      </c>
      <c r="I93" s="79">
        <v>26785825.140000001</v>
      </c>
      <c r="J93" s="79">
        <v>1595921.7</v>
      </c>
      <c r="K93" s="77">
        <f t="shared" si="30"/>
        <v>5.9580830221159252E-2</v>
      </c>
      <c r="L93" s="79">
        <v>112203000</v>
      </c>
      <c r="M93" s="81">
        <f t="shared" si="31"/>
        <v>0.25294998208604047</v>
      </c>
      <c r="N93" s="76"/>
    </row>
    <row r="94" spans="1:14" ht="5.0999999999999996" customHeight="1" x14ac:dyDescent="0.15">
      <c r="A94" s="78"/>
      <c r="B94" s="83"/>
      <c r="C94" s="83"/>
      <c r="D94" s="83"/>
      <c r="E94" s="82"/>
      <c r="G94" s="78"/>
      <c r="H94" s="83"/>
      <c r="I94" s="83"/>
      <c r="J94" s="83"/>
      <c r="K94" s="84"/>
      <c r="L94" s="83"/>
      <c r="M94" s="85"/>
      <c r="N94" s="76"/>
    </row>
    <row r="95" spans="1:14" ht="3" customHeight="1" x14ac:dyDescent="0.15">
      <c r="A95" s="78"/>
      <c r="B95" s="79"/>
      <c r="C95" s="79"/>
      <c r="D95" s="79"/>
      <c r="E95" s="80"/>
      <c r="G95" s="69"/>
      <c r="H95" s="79"/>
      <c r="I95" s="79"/>
      <c r="J95" s="79"/>
      <c r="K95" s="77"/>
      <c r="L95" s="79"/>
      <c r="M95" s="81"/>
      <c r="N95" s="76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7" t="s">
        <v>99</v>
      </c>
      <c r="G96" s="71" t="s">
        <v>43</v>
      </c>
      <c r="H96" s="67">
        <v>79264639.930000007</v>
      </c>
      <c r="I96" s="67">
        <v>70427744.359999999</v>
      </c>
      <c r="J96" s="67">
        <v>8836895.5700000003</v>
      </c>
      <c r="K96" s="88">
        <f t="shared" ref="K96" si="32">IF(ISERROR((H96-I96)/ABS(I96)),"",(H96-I96)/ABS(I96))</f>
        <v>0.12547463574623574</v>
      </c>
      <c r="L96" s="67">
        <v>293529600</v>
      </c>
      <c r="M96" s="89">
        <f t="shared" ref="M96" si="33">H96/L96</f>
        <v>0.27003968230120579</v>
      </c>
      <c r="N96" s="68"/>
    </row>
    <row r="97" spans="1:14" ht="3" customHeight="1" x14ac:dyDescent="0.15">
      <c r="A97" s="78"/>
      <c r="B97" s="83"/>
      <c r="C97" s="83"/>
      <c r="D97" s="83"/>
      <c r="E97" s="82"/>
      <c r="G97" s="78"/>
      <c r="H97" s="83"/>
      <c r="I97" s="83"/>
      <c r="J97" s="83"/>
      <c r="K97" s="84"/>
      <c r="L97" s="83"/>
      <c r="M97" s="85"/>
      <c r="N97" s="76"/>
    </row>
    <row r="98" spans="1:14" ht="5.0999999999999996" customHeight="1" x14ac:dyDescent="0.15">
      <c r="A98" s="69"/>
      <c r="B98" s="79"/>
      <c r="C98" s="79"/>
      <c r="D98" s="79"/>
      <c r="E98" s="80"/>
      <c r="G98" s="69"/>
      <c r="H98" s="79"/>
      <c r="I98" s="79"/>
      <c r="J98" s="79"/>
      <c r="K98" s="77"/>
      <c r="L98" s="79"/>
      <c r="M98" s="81"/>
      <c r="N98" s="76"/>
    </row>
    <row r="99" spans="1:14" ht="9" customHeight="1" x14ac:dyDescent="0.15">
      <c r="A99" s="69" t="s">
        <v>36</v>
      </c>
      <c r="B99" s="79"/>
      <c r="C99" s="79"/>
      <c r="D99" s="79"/>
      <c r="E99" s="80"/>
      <c r="G99" s="69" t="s">
        <v>36</v>
      </c>
      <c r="H99" s="79"/>
      <c r="I99" s="79"/>
      <c r="J99" s="79"/>
      <c r="K99" s="77"/>
      <c r="L99" s="79"/>
      <c r="M99" s="81"/>
      <c r="N99" s="76"/>
    </row>
    <row r="100" spans="1:14" ht="9" customHeight="1" x14ac:dyDescent="0.15">
      <c r="A100" s="69" t="s">
        <v>78</v>
      </c>
      <c r="B100" s="79"/>
      <c r="C100" s="79"/>
      <c r="D100" s="79"/>
      <c r="E100" s="80"/>
      <c r="G100" s="69" t="s">
        <v>78</v>
      </c>
      <c r="H100" s="79"/>
      <c r="I100" s="79"/>
      <c r="J100" s="79"/>
      <c r="K100" s="77"/>
      <c r="L100" s="79"/>
      <c r="M100" s="81"/>
      <c r="N100" s="76"/>
    </row>
    <row r="101" spans="1:14" ht="9" x14ac:dyDescent="0.15">
      <c r="A101" s="69" t="s">
        <v>41</v>
      </c>
      <c r="B101" s="79" t="s">
        <v>99</v>
      </c>
      <c r="C101" s="79" t="s">
        <v>99</v>
      </c>
      <c r="D101" s="79" t="s">
        <v>99</v>
      </c>
      <c r="E101" s="80" t="s">
        <v>99</v>
      </c>
      <c r="G101" s="69" t="s">
        <v>41</v>
      </c>
      <c r="H101" s="79">
        <v>11658.24</v>
      </c>
      <c r="I101" s="79">
        <v>7153.42</v>
      </c>
      <c r="J101" s="79">
        <v>4504.82</v>
      </c>
      <c r="K101" s="77">
        <f t="shared" ref="K101:K102" si="34">IF(ISERROR((H101-I101)/ABS(I101)),"",(H101-I101)/ABS(I101))</f>
        <v>0.62974353526005733</v>
      </c>
      <c r="L101" s="79">
        <v>39967</v>
      </c>
      <c r="M101" s="81">
        <f t="shared" ref="M101:M102" si="35">H101/L101</f>
        <v>0.29169664973603221</v>
      </c>
      <c r="N101" s="76"/>
    </row>
    <row r="102" spans="1:14" ht="9" x14ac:dyDescent="0.15">
      <c r="A102" s="69" t="s">
        <v>84</v>
      </c>
      <c r="B102" s="79" t="s">
        <v>99</v>
      </c>
      <c r="C102" s="79" t="s">
        <v>99</v>
      </c>
      <c r="D102" s="79" t="s">
        <v>99</v>
      </c>
      <c r="E102" s="80" t="s">
        <v>99</v>
      </c>
      <c r="G102" s="69" t="s">
        <v>84</v>
      </c>
      <c r="H102" s="79">
        <v>7780893.9199999999</v>
      </c>
      <c r="I102" s="79">
        <v>6279890.6299999999</v>
      </c>
      <c r="J102" s="79">
        <v>1501003.29</v>
      </c>
      <c r="K102" s="77">
        <f t="shared" si="34"/>
        <v>0.23901742537194473</v>
      </c>
      <c r="L102" s="79">
        <v>7223580</v>
      </c>
      <c r="M102" s="81">
        <f t="shared" si="35"/>
        <v>1.0771520381860518</v>
      </c>
      <c r="N102" s="76"/>
    </row>
    <row r="103" spans="1:14" ht="9" x14ac:dyDescent="0.15">
      <c r="A103" s="69" t="s">
        <v>4</v>
      </c>
      <c r="B103" s="79"/>
      <c r="C103" s="79"/>
      <c r="D103" s="79"/>
      <c r="E103" s="80"/>
      <c r="G103" s="69" t="s">
        <v>4</v>
      </c>
      <c r="H103" s="79"/>
      <c r="I103" s="79"/>
      <c r="J103" s="79"/>
      <c r="K103" s="77"/>
      <c r="L103" s="79"/>
      <c r="M103" s="81"/>
      <c r="N103" s="76"/>
    </row>
    <row r="104" spans="1:14" ht="9" x14ac:dyDescent="0.15">
      <c r="A104" s="69" t="s">
        <v>83</v>
      </c>
      <c r="B104" s="79" t="s">
        <v>99</v>
      </c>
      <c r="C104" s="79" t="s">
        <v>99</v>
      </c>
      <c r="D104" s="79" t="s">
        <v>99</v>
      </c>
      <c r="E104" s="80" t="s">
        <v>99</v>
      </c>
      <c r="G104" s="69" t="s">
        <v>41</v>
      </c>
      <c r="H104" s="79">
        <v>872.62</v>
      </c>
      <c r="I104" s="79">
        <v>125.38</v>
      </c>
      <c r="J104" s="79">
        <v>747.24</v>
      </c>
      <c r="K104" s="77">
        <f t="shared" ref="K104:K106" si="36">IF(ISERROR((H104-I104)/ABS(I104)),"",(H104-I104)/ABS(I104))</f>
        <v>5.9598022013080243</v>
      </c>
      <c r="L104" s="79">
        <v>1146</v>
      </c>
      <c r="M104" s="81">
        <f t="shared" ref="M104:M105" si="37">H104/L104</f>
        <v>0.7614485165794066</v>
      </c>
      <c r="N104" s="76"/>
    </row>
    <row r="105" spans="1:14" ht="9" x14ac:dyDescent="0.15">
      <c r="A105" s="70" t="s">
        <v>108</v>
      </c>
      <c r="B105" s="79" t="s">
        <v>99</v>
      </c>
      <c r="C105" s="79" t="s">
        <v>99</v>
      </c>
      <c r="D105" s="79" t="s">
        <v>99</v>
      </c>
      <c r="E105" s="80" t="s">
        <v>99</v>
      </c>
      <c r="G105" s="91" t="s">
        <v>109</v>
      </c>
      <c r="H105" s="79">
        <v>-39278843.689999998</v>
      </c>
      <c r="I105" s="79">
        <v>-38580047.109999999</v>
      </c>
      <c r="J105" s="79">
        <v>-698796.58</v>
      </c>
      <c r="K105" s="77">
        <f t="shared" si="36"/>
        <v>-1.811290115866316E-2</v>
      </c>
      <c r="L105" s="79">
        <v>-67158000</v>
      </c>
      <c r="M105" s="81">
        <f t="shared" si="37"/>
        <v>0.58487214762202566</v>
      </c>
      <c r="N105" s="76"/>
    </row>
    <row r="106" spans="1:14" ht="9" x14ac:dyDescent="0.15">
      <c r="A106" s="69" t="s">
        <v>110</v>
      </c>
      <c r="B106" s="79" t="s">
        <v>99</v>
      </c>
      <c r="C106" s="79" t="s">
        <v>99</v>
      </c>
      <c r="D106" s="79" t="s">
        <v>99</v>
      </c>
      <c r="E106" s="80" t="s">
        <v>99</v>
      </c>
      <c r="G106" s="69" t="s">
        <v>110</v>
      </c>
      <c r="H106" s="79">
        <v>21732.55</v>
      </c>
      <c r="I106" s="79">
        <v>-11540.09</v>
      </c>
      <c r="J106" s="79">
        <v>33272.639999999999</v>
      </c>
      <c r="K106" s="77">
        <f t="shared" si="36"/>
        <v>2.8832218812851544</v>
      </c>
      <c r="L106" s="79" t="s">
        <v>99</v>
      </c>
      <c r="M106" s="81"/>
      <c r="N106" s="76"/>
    </row>
    <row r="107" spans="1:14" ht="9" x14ac:dyDescent="0.15">
      <c r="A107" s="69" t="s">
        <v>52</v>
      </c>
      <c r="B107" s="79"/>
      <c r="C107" s="79"/>
      <c r="D107" s="79"/>
      <c r="E107" s="80"/>
      <c r="G107" s="69" t="s">
        <v>52</v>
      </c>
      <c r="H107" s="67"/>
      <c r="I107" s="79"/>
      <c r="J107" s="79"/>
      <c r="K107" s="77"/>
      <c r="L107" s="79"/>
      <c r="M107" s="81"/>
      <c r="N107" s="76"/>
    </row>
    <row r="108" spans="1:14" ht="9" x14ac:dyDescent="0.15">
      <c r="A108" s="69" t="s">
        <v>84</v>
      </c>
      <c r="B108" s="79" t="s">
        <v>99</v>
      </c>
      <c r="C108" s="79" t="s">
        <v>99</v>
      </c>
      <c r="D108" s="79" t="s">
        <v>99</v>
      </c>
      <c r="E108" s="80" t="s">
        <v>99</v>
      </c>
      <c r="G108" s="69" t="s">
        <v>84</v>
      </c>
      <c r="H108" s="79">
        <v>1918920.1</v>
      </c>
      <c r="I108" s="79">
        <v>1142336.8400000001</v>
      </c>
      <c r="J108" s="79">
        <v>776583.26</v>
      </c>
      <c r="K108" s="77">
        <f t="shared" ref="K108:K111" si="38">IF(ISERROR((H108-I108)/ABS(I108)),"",(H108-I108)/ABS(I108))</f>
        <v>0.67981985068432171</v>
      </c>
      <c r="L108" s="79">
        <v>4782960</v>
      </c>
      <c r="M108" s="81">
        <f t="shared" ref="M108:M111" si="39">H108/L108</f>
        <v>0.40119927827119611</v>
      </c>
      <c r="N108" s="76"/>
    </row>
    <row r="109" spans="1:14" ht="9" x14ac:dyDescent="0.15">
      <c r="A109" s="69" t="s">
        <v>5</v>
      </c>
      <c r="B109" s="79"/>
      <c r="C109" s="79"/>
      <c r="D109" s="79"/>
      <c r="E109" s="80"/>
      <c r="G109" s="69" t="s">
        <v>5</v>
      </c>
      <c r="H109" s="79"/>
      <c r="I109" s="79"/>
      <c r="J109" s="79"/>
      <c r="K109" s="77"/>
      <c r="L109" s="79"/>
      <c r="M109" s="81"/>
      <c r="N109" s="76"/>
    </row>
    <row r="110" spans="1:14" ht="9" x14ac:dyDescent="0.15">
      <c r="A110" s="69" t="s">
        <v>83</v>
      </c>
      <c r="B110" s="79" t="s">
        <v>99</v>
      </c>
      <c r="C110" s="79" t="s">
        <v>99</v>
      </c>
      <c r="D110" s="79" t="s">
        <v>99</v>
      </c>
      <c r="E110" s="80" t="s">
        <v>99</v>
      </c>
      <c r="G110" s="69" t="s">
        <v>83</v>
      </c>
      <c r="H110" s="79">
        <v>13677.49</v>
      </c>
      <c r="I110" s="79">
        <v>5050.8100000000004</v>
      </c>
      <c r="J110" s="79">
        <v>8626.68</v>
      </c>
      <c r="K110" s="77">
        <f t="shared" si="38"/>
        <v>1.7079795121970536</v>
      </c>
      <c r="L110" s="79">
        <v>49140</v>
      </c>
      <c r="M110" s="81">
        <f t="shared" si="39"/>
        <v>0.27833719983719984</v>
      </c>
      <c r="N110" s="76"/>
    </row>
    <row r="111" spans="1:14" ht="9" x14ac:dyDescent="0.15">
      <c r="A111" s="69" t="s">
        <v>84</v>
      </c>
      <c r="B111" s="79" t="s">
        <v>99</v>
      </c>
      <c r="C111" s="79" t="s">
        <v>99</v>
      </c>
      <c r="D111" s="79" t="s">
        <v>99</v>
      </c>
      <c r="E111" s="80" t="s">
        <v>99</v>
      </c>
      <c r="G111" s="69" t="s">
        <v>84</v>
      </c>
      <c r="H111" s="79">
        <v>1943373.58</v>
      </c>
      <c r="I111" s="79">
        <v>2253241.2400000002</v>
      </c>
      <c r="J111" s="79">
        <v>-309867.65999999997</v>
      </c>
      <c r="K111" s="77">
        <f t="shared" si="38"/>
        <v>-0.13752085418070908</v>
      </c>
      <c r="L111" s="79">
        <v>3456180</v>
      </c>
      <c r="M111" s="81">
        <f t="shared" si="39"/>
        <v>0.56228945830367638</v>
      </c>
      <c r="N111" s="76"/>
    </row>
    <row r="112" spans="1:14" ht="5.0999999999999996" customHeight="1" x14ac:dyDescent="0.15">
      <c r="A112" s="78"/>
      <c r="B112" s="83"/>
      <c r="C112" s="83"/>
      <c r="D112" s="83"/>
      <c r="E112" s="82"/>
      <c r="G112" s="78"/>
      <c r="H112" s="83"/>
      <c r="I112" s="83"/>
      <c r="J112" s="83"/>
      <c r="K112" s="84"/>
      <c r="L112" s="83"/>
      <c r="M112" s="85"/>
      <c r="N112" s="76"/>
    </row>
    <row r="113" spans="1:14" ht="3" customHeight="1" x14ac:dyDescent="0.15">
      <c r="A113" s="69"/>
      <c r="B113" s="79"/>
      <c r="C113" s="79"/>
      <c r="D113" s="79"/>
      <c r="E113" s="80"/>
      <c r="G113" s="69"/>
      <c r="H113" s="79"/>
      <c r="I113" s="79"/>
      <c r="J113" s="79"/>
      <c r="K113" s="77"/>
      <c r="L113" s="79"/>
      <c r="M113" s="81"/>
      <c r="N113" s="76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7" t="s">
        <v>99</v>
      </c>
      <c r="G114" s="71" t="s">
        <v>44</v>
      </c>
      <c r="H114" s="67">
        <v>-27587715.190000001</v>
      </c>
      <c r="I114" s="67">
        <v>-28903788.879999999</v>
      </c>
      <c r="J114" s="67">
        <v>1316073.69</v>
      </c>
      <c r="K114" s="88">
        <f t="shared" ref="K114" si="40">IF(ISERROR((H114-I114)/ABS(I114)),"",(H114-I114)/ABS(I114))</f>
        <v>4.5532912500293551E-2</v>
      </c>
      <c r="L114" s="67">
        <v>-51605027</v>
      </c>
      <c r="M114" s="89">
        <f t="shared" ref="M114" si="41">H114/L114</f>
        <v>0.53459356178614148</v>
      </c>
      <c r="N114" s="68"/>
    </row>
    <row r="115" spans="1:14" ht="3" customHeight="1" x14ac:dyDescent="0.15">
      <c r="A115" s="78"/>
      <c r="B115" s="83"/>
      <c r="C115" s="83"/>
      <c r="D115" s="83"/>
      <c r="E115" s="82"/>
      <c r="G115" s="78"/>
      <c r="H115" s="83"/>
      <c r="I115" s="83"/>
      <c r="J115" s="83"/>
      <c r="K115" s="84"/>
      <c r="L115" s="83"/>
      <c r="M115" s="85"/>
      <c r="N115" s="76"/>
    </row>
    <row r="116" spans="1:14" ht="8.1" customHeight="1" x14ac:dyDescent="0.15">
      <c r="A116" s="78"/>
      <c r="B116" s="83"/>
      <c r="C116" s="83"/>
      <c r="D116" s="83"/>
      <c r="E116" s="82"/>
      <c r="G116" s="78"/>
      <c r="H116" s="83"/>
      <c r="I116" s="83"/>
      <c r="J116" s="83"/>
      <c r="K116" s="84"/>
      <c r="L116" s="83"/>
      <c r="M116" s="85"/>
      <c r="N116" s="76"/>
    </row>
    <row r="117" spans="1:14" ht="3" customHeight="1" x14ac:dyDescent="0.15">
      <c r="A117" s="69"/>
      <c r="B117" s="79"/>
      <c r="C117" s="79"/>
      <c r="D117" s="79"/>
      <c r="E117" s="80"/>
      <c r="G117" s="69"/>
      <c r="H117" s="79"/>
      <c r="I117" s="79"/>
      <c r="J117" s="79"/>
      <c r="K117" s="77"/>
      <c r="L117" s="79"/>
      <c r="M117" s="81"/>
      <c r="N117" s="76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7" t="s">
        <v>99</v>
      </c>
      <c r="G118" s="71" t="s">
        <v>79</v>
      </c>
      <c r="H118" s="67">
        <v>51676924.740000002</v>
      </c>
      <c r="I118" s="67">
        <v>41523955.479999997</v>
      </c>
      <c r="J118" s="67">
        <v>10152969.26</v>
      </c>
      <c r="K118" s="88">
        <f t="shared" ref="K118" si="42">IF(ISERROR((H118-I118)/ABS(I118)),"",(H118-I118)/ABS(I118))</f>
        <v>0.24450872135459689</v>
      </c>
      <c r="L118" s="67">
        <v>241924573</v>
      </c>
      <c r="M118" s="89">
        <f t="shared" ref="M118" si="43">H118/L118</f>
        <v>0.21360758892400733</v>
      </c>
      <c r="N118" s="68"/>
    </row>
    <row r="119" spans="1:14" ht="3" customHeight="1" x14ac:dyDescent="0.15">
      <c r="A119" s="78"/>
      <c r="B119" s="83"/>
      <c r="C119" s="83"/>
      <c r="D119" s="83"/>
      <c r="E119" s="82"/>
      <c r="G119" s="78"/>
      <c r="H119" s="83"/>
      <c r="I119" s="83"/>
      <c r="J119" s="83"/>
      <c r="K119" s="84"/>
      <c r="L119" s="83"/>
      <c r="M119" s="85"/>
      <c r="N119" s="76"/>
    </row>
    <row r="120" spans="1:14" ht="8.1" customHeight="1" x14ac:dyDescent="0.15">
      <c r="A120" s="75"/>
      <c r="B120" s="83"/>
      <c r="C120" s="83"/>
      <c r="D120" s="83"/>
      <c r="E120" s="82"/>
      <c r="G120" s="74"/>
      <c r="H120" s="83"/>
      <c r="I120" s="83"/>
      <c r="J120" s="83"/>
      <c r="K120" s="84"/>
      <c r="L120" s="83"/>
      <c r="M120" s="85"/>
      <c r="N120" s="76"/>
    </row>
    <row r="121" spans="1:14" ht="3" customHeight="1" x14ac:dyDescent="0.15">
      <c r="A121" s="69"/>
      <c r="B121" s="79"/>
      <c r="C121" s="79"/>
      <c r="D121" s="79"/>
      <c r="E121" s="80"/>
      <c r="G121" s="69"/>
      <c r="H121" s="79"/>
      <c r="I121" s="79"/>
      <c r="J121" s="79"/>
      <c r="K121" s="92"/>
      <c r="L121" s="79"/>
      <c r="M121" s="81"/>
      <c r="N121" s="76"/>
    </row>
    <row r="122" spans="1:14" s="11" customFormat="1" ht="9" x14ac:dyDescent="0.15">
      <c r="A122" s="71" t="s">
        <v>8</v>
      </c>
      <c r="B122" s="67">
        <v>247270863.94</v>
      </c>
      <c r="C122" s="67">
        <v>67822218.920000002</v>
      </c>
      <c r="D122" s="67">
        <v>2121899.25</v>
      </c>
      <c r="E122" s="87">
        <v>181570544.27000001</v>
      </c>
      <c r="G122" s="71" t="s">
        <v>8</v>
      </c>
      <c r="H122" s="67">
        <v>754699506.48000002</v>
      </c>
      <c r="I122" s="67">
        <v>729725838.77999997</v>
      </c>
      <c r="J122" s="67">
        <v>24973667.699999999</v>
      </c>
      <c r="K122" s="88">
        <f t="shared" ref="K122" si="44">IF(ISERROR((H122-I122)/ABS(I122)),"",(H122-I122)/ABS(I122))</f>
        <v>3.4223356735938723E-2</v>
      </c>
      <c r="L122" s="67">
        <v>2422699173</v>
      </c>
      <c r="M122" s="89">
        <f t="shared" ref="M122" si="45">H122/L122</f>
        <v>0.31151185210727772</v>
      </c>
      <c r="N122" s="68"/>
    </row>
    <row r="123" spans="1:14" ht="3" customHeight="1" x14ac:dyDescent="0.15">
      <c r="A123" s="74"/>
      <c r="B123" s="83"/>
      <c r="C123" s="83"/>
      <c r="D123" s="83"/>
      <c r="E123" s="82"/>
      <c r="G123" s="74"/>
      <c r="H123" s="83"/>
      <c r="I123" s="83"/>
      <c r="J123" s="83"/>
      <c r="K123" s="93"/>
      <c r="L123" s="83"/>
      <c r="M123" s="94"/>
      <c r="N123" s="76"/>
    </row>
    <row r="124" spans="1:14" ht="6" customHeight="1" x14ac:dyDescent="0.15">
      <c r="A124" s="76"/>
      <c r="B124" s="95"/>
      <c r="C124" s="95"/>
      <c r="D124" s="95"/>
      <c r="E124" s="95"/>
      <c r="G124" s="76"/>
      <c r="H124" s="95"/>
      <c r="I124" s="95"/>
      <c r="J124" s="95"/>
      <c r="K124" s="76"/>
      <c r="L124" s="95"/>
      <c r="M124" s="76"/>
      <c r="N124" s="76"/>
    </row>
    <row r="125" spans="1:14" ht="9" customHeight="1" x14ac:dyDescent="0.15">
      <c r="A125" s="64" t="s">
        <v>80</v>
      </c>
      <c r="B125" s="65" t="s">
        <v>99</v>
      </c>
      <c r="C125" s="38"/>
      <c r="D125" s="95"/>
      <c r="E125" s="96"/>
      <c r="G125" s="64" t="s">
        <v>80</v>
      </c>
      <c r="H125" s="65">
        <v>2449516.67</v>
      </c>
      <c r="I125" s="38"/>
      <c r="J125" s="95"/>
      <c r="K125" s="76"/>
      <c r="L125" s="95"/>
      <c r="M125" s="76"/>
      <c r="N125" s="76"/>
    </row>
    <row r="126" spans="1:14" ht="9.75" customHeight="1" x14ac:dyDescent="0.15">
      <c r="A126" s="99" t="s">
        <v>126</v>
      </c>
      <c r="B126" s="99"/>
      <c r="C126" s="99"/>
      <c r="D126" s="99"/>
      <c r="E126" s="99"/>
      <c r="F126" s="6"/>
      <c r="G126" s="99" t="str">
        <f>+A126</f>
        <v>Vitoria-Gasteizen, 2019ko EKAINAREN 10ean / Vitoria-Gasteiz, 10 de JUNIO DE 2019</v>
      </c>
      <c r="H126" s="99"/>
      <c r="I126" s="99"/>
      <c r="J126" s="99"/>
      <c r="K126" s="99"/>
      <c r="L126" s="99"/>
      <c r="M126" s="99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5361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5361" r:id="rId4"/>
      </mc:Fallback>
    </mc:AlternateContent>
    <mc:AlternateContent xmlns:mc="http://schemas.openxmlformats.org/markup-compatibility/2006">
      <mc:Choice Requires="x14">
        <oleObject progId="Word.Picture.8" shapeId="15362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5362" r:id="rId6"/>
      </mc:Fallback>
    </mc:AlternateContent>
    <mc:AlternateContent xmlns:mc="http://schemas.openxmlformats.org/markup-compatibility/2006">
      <mc:Choice Requires="x14">
        <oleObject progId="Word.Picture.8" shapeId="15363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5363" r:id="rId7"/>
      </mc:Fallback>
    </mc:AlternateContent>
    <mc:AlternateContent xmlns:mc="http://schemas.openxmlformats.org/markup-compatibility/2006">
      <mc:Choice Requires="x14">
        <oleObject progId="Word.Picture.8" shapeId="15364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5364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127</v>
      </c>
      <c r="B9" s="71" t="s">
        <v>24</v>
      </c>
      <c r="C9" s="71" t="s">
        <v>15</v>
      </c>
      <c r="D9" s="71" t="s">
        <v>26</v>
      </c>
      <c r="E9" s="72" t="s">
        <v>16</v>
      </c>
      <c r="G9" s="62" t="s">
        <v>128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2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2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2"/>
      <c r="N10" s="68"/>
    </row>
    <row r="11" spans="1:14" s="11" customFormat="1" ht="10.5" x14ac:dyDescent="0.15">
      <c r="A11" s="63" t="s">
        <v>129</v>
      </c>
      <c r="B11" s="71" t="s">
        <v>23</v>
      </c>
      <c r="C11" s="71" t="s">
        <v>12</v>
      </c>
      <c r="D11" s="71" t="s">
        <v>13</v>
      </c>
      <c r="E11" s="72" t="s">
        <v>17</v>
      </c>
      <c r="G11" s="62" t="s">
        <v>130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2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3"/>
      <c r="H12" s="74"/>
      <c r="I12" s="74"/>
      <c r="J12" s="74"/>
      <c r="K12" s="74"/>
      <c r="L12" s="74"/>
      <c r="M12" s="75"/>
      <c r="N12" s="76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7"/>
      <c r="L13" s="69"/>
      <c r="M13" s="78"/>
      <c r="N13" s="76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7"/>
      <c r="L14" s="69"/>
      <c r="M14" s="78"/>
      <c r="N14" s="76"/>
    </row>
    <row r="15" spans="1:14" ht="9" x14ac:dyDescent="0.15">
      <c r="A15" s="69" t="s">
        <v>81</v>
      </c>
      <c r="B15" s="79">
        <v>50319278.090000004</v>
      </c>
      <c r="C15" s="79" t="s">
        <v>99</v>
      </c>
      <c r="D15" s="79">
        <v>562165.07999999996</v>
      </c>
      <c r="E15" s="80">
        <v>50881443.170000002</v>
      </c>
      <c r="G15" s="69" t="s">
        <v>81</v>
      </c>
      <c r="H15" s="79">
        <v>371071057.04000002</v>
      </c>
      <c r="I15" s="79">
        <v>353733618.32999998</v>
      </c>
      <c r="J15" s="79">
        <v>17337438.710000001</v>
      </c>
      <c r="K15" s="77">
        <f t="shared" ref="K15:K21" si="0">IF(ISERROR((H15-I15)/ABS(I15)),"",(H15-I15)/ABS(I15))</f>
        <v>4.9012697158532015E-2</v>
      </c>
      <c r="L15" s="79">
        <v>830000000</v>
      </c>
      <c r="M15" s="81">
        <f t="shared" ref="M15:M20" si="1">H15/L15</f>
        <v>0.44707356269879522</v>
      </c>
      <c r="N15" s="76"/>
    </row>
    <row r="16" spans="1:14" ht="9" x14ac:dyDescent="0.15">
      <c r="A16" s="69" t="s">
        <v>45</v>
      </c>
      <c r="B16" s="79">
        <v>1123838.27</v>
      </c>
      <c r="C16" s="79" t="s">
        <v>99</v>
      </c>
      <c r="D16" s="79">
        <v>18326.05</v>
      </c>
      <c r="E16" s="80">
        <v>1142164.32</v>
      </c>
      <c r="G16" s="69" t="s">
        <v>45</v>
      </c>
      <c r="H16" s="79">
        <v>11224582.210000001</v>
      </c>
      <c r="I16" s="79">
        <v>34685081.490000002</v>
      </c>
      <c r="J16" s="79">
        <v>-23460499.280000001</v>
      </c>
      <c r="K16" s="77">
        <f t="shared" si="0"/>
        <v>-0.67638587750655443</v>
      </c>
      <c r="L16" s="79">
        <v>17700000</v>
      </c>
      <c r="M16" s="81">
        <f t="shared" si="1"/>
        <v>0.63415718700564971</v>
      </c>
      <c r="N16" s="76"/>
    </row>
    <row r="17" spans="1:14" ht="9" x14ac:dyDescent="0.15">
      <c r="A17" s="69" t="s">
        <v>46</v>
      </c>
      <c r="B17" s="79">
        <v>194086.17</v>
      </c>
      <c r="C17" s="79" t="s">
        <v>99</v>
      </c>
      <c r="D17" s="79">
        <v>20672.13</v>
      </c>
      <c r="E17" s="80">
        <v>214758.3</v>
      </c>
      <c r="G17" s="69" t="s">
        <v>46</v>
      </c>
      <c r="H17" s="79">
        <v>4609647.18</v>
      </c>
      <c r="I17" s="79">
        <v>4670927.1900000004</v>
      </c>
      <c r="J17" s="79">
        <v>-61280.01</v>
      </c>
      <c r="K17" s="77">
        <f t="shared" si="0"/>
        <v>-1.3119453056599818E-2</v>
      </c>
      <c r="L17" s="79">
        <v>9700000</v>
      </c>
      <c r="M17" s="81">
        <f t="shared" si="1"/>
        <v>0.47522135876288657</v>
      </c>
      <c r="N17" s="76"/>
    </row>
    <row r="18" spans="1:14" ht="9" x14ac:dyDescent="0.15">
      <c r="A18" s="69" t="s">
        <v>60</v>
      </c>
      <c r="B18" s="79">
        <v>130697.28</v>
      </c>
      <c r="C18" s="79" t="s">
        <v>99</v>
      </c>
      <c r="D18" s="79" t="s">
        <v>99</v>
      </c>
      <c r="E18" s="80">
        <v>130697.28</v>
      </c>
      <c r="G18" s="69" t="s">
        <v>60</v>
      </c>
      <c r="H18" s="79">
        <v>943859.13</v>
      </c>
      <c r="I18" s="79">
        <v>1771204.09</v>
      </c>
      <c r="J18" s="79">
        <v>-827344.96</v>
      </c>
      <c r="K18" s="77">
        <f t="shared" si="0"/>
        <v>-0.46710876779874649</v>
      </c>
      <c r="L18" s="79">
        <v>3600000</v>
      </c>
      <c r="M18" s="81">
        <f t="shared" si="1"/>
        <v>0.26218309166666665</v>
      </c>
      <c r="N18" s="76"/>
    </row>
    <row r="19" spans="1:14" ht="9" x14ac:dyDescent="0.15">
      <c r="A19" s="69" t="s">
        <v>61</v>
      </c>
      <c r="B19" s="79" t="s">
        <v>99</v>
      </c>
      <c r="C19" s="79" t="s">
        <v>99</v>
      </c>
      <c r="D19" s="79" t="s">
        <v>99</v>
      </c>
      <c r="E19" s="80" t="s">
        <v>99</v>
      </c>
      <c r="G19" s="69" t="s">
        <v>61</v>
      </c>
      <c r="H19" s="79">
        <v>2137532</v>
      </c>
      <c r="I19" s="79">
        <v>2705816.85</v>
      </c>
      <c r="J19" s="79">
        <v>-568284.85</v>
      </c>
      <c r="K19" s="77">
        <f t="shared" si="0"/>
        <v>-0.21002339829467767</v>
      </c>
      <c r="L19" s="79">
        <v>2900000</v>
      </c>
      <c r="M19" s="81">
        <f t="shared" si="1"/>
        <v>0.73707999999999996</v>
      </c>
      <c r="N19" s="76"/>
    </row>
    <row r="20" spans="1:14" ht="9" x14ac:dyDescent="0.15">
      <c r="A20" s="69" t="s">
        <v>47</v>
      </c>
      <c r="B20" s="79">
        <v>49603.73</v>
      </c>
      <c r="C20" s="79" t="s">
        <v>99</v>
      </c>
      <c r="D20" s="79">
        <v>52400.42</v>
      </c>
      <c r="E20" s="80">
        <v>102004.15</v>
      </c>
      <c r="G20" s="69" t="s">
        <v>47</v>
      </c>
      <c r="H20" s="79">
        <v>14872209.140000001</v>
      </c>
      <c r="I20" s="79">
        <v>13729900.109999999</v>
      </c>
      <c r="J20" s="79">
        <v>1142309.03</v>
      </c>
      <c r="K20" s="77">
        <f t="shared" si="0"/>
        <v>8.3198640984140509E-2</v>
      </c>
      <c r="L20" s="79">
        <v>29800000</v>
      </c>
      <c r="M20" s="81">
        <f t="shared" si="1"/>
        <v>0.49906742080536914</v>
      </c>
      <c r="N20" s="76"/>
    </row>
    <row r="21" spans="1:14" ht="9" x14ac:dyDescent="0.15">
      <c r="A21" s="69" t="s">
        <v>62</v>
      </c>
      <c r="B21" s="79">
        <v>15239650.25</v>
      </c>
      <c r="C21" s="79">
        <v>17870661.27</v>
      </c>
      <c r="D21" s="79">
        <v>224287.87</v>
      </c>
      <c r="E21" s="80">
        <v>-2406723.15</v>
      </c>
      <c r="G21" s="69" t="s">
        <v>62</v>
      </c>
      <c r="H21" s="79">
        <v>-95767452.439999998</v>
      </c>
      <c r="I21" s="79">
        <v>-81068830.159999996</v>
      </c>
      <c r="J21" s="79">
        <v>-14698622.279999999</v>
      </c>
      <c r="K21" s="77">
        <f t="shared" si="0"/>
        <v>-0.1813104031597636</v>
      </c>
      <c r="L21" s="79">
        <v>-28000000</v>
      </c>
      <c r="M21" s="81"/>
      <c r="N21" s="76"/>
    </row>
    <row r="22" spans="1:14" ht="5.0999999999999996" customHeight="1" x14ac:dyDescent="0.15">
      <c r="A22" s="78"/>
      <c r="B22" s="82"/>
      <c r="C22" s="83"/>
      <c r="D22" s="83"/>
      <c r="E22" s="82"/>
      <c r="G22" s="78"/>
      <c r="H22" s="83"/>
      <c r="I22" s="83"/>
      <c r="J22" s="83"/>
      <c r="K22" s="84"/>
      <c r="L22" s="83"/>
      <c r="M22" s="85"/>
      <c r="N22" s="76"/>
    </row>
    <row r="23" spans="1:14" ht="3" customHeight="1" x14ac:dyDescent="0.15">
      <c r="A23" s="69"/>
      <c r="B23" s="79"/>
      <c r="C23" s="79"/>
      <c r="D23" s="79"/>
      <c r="E23" s="80"/>
      <c r="G23" s="69"/>
      <c r="H23" s="79"/>
      <c r="I23" s="79"/>
      <c r="J23" s="79"/>
      <c r="K23" s="77"/>
      <c r="L23" s="79"/>
      <c r="M23" s="81"/>
      <c r="N23" s="76"/>
    </row>
    <row r="24" spans="1:14" s="11" customFormat="1" ht="9" x14ac:dyDescent="0.15">
      <c r="A24" s="86" t="s">
        <v>2</v>
      </c>
      <c r="B24" s="67">
        <v>67057153.789999999</v>
      </c>
      <c r="C24" s="67">
        <v>17870661.27</v>
      </c>
      <c r="D24" s="67">
        <v>877851.55</v>
      </c>
      <c r="E24" s="87">
        <v>50064344.07</v>
      </c>
      <c r="G24" s="86" t="s">
        <v>2</v>
      </c>
      <c r="H24" s="67">
        <v>309091434.25999999</v>
      </c>
      <c r="I24" s="67">
        <v>330227717.89999998</v>
      </c>
      <c r="J24" s="67">
        <v>-21136283.640000001</v>
      </c>
      <c r="K24" s="88">
        <f t="shared" ref="K24" si="2">IF(ISERROR((H24-I24)/ABS(I24)),"",(H24-I24)/ABS(I24))</f>
        <v>-6.4005177319489889E-2</v>
      </c>
      <c r="L24" s="67">
        <v>865700000</v>
      </c>
      <c r="M24" s="89">
        <f t="shared" ref="M24" si="3">H24/L24</f>
        <v>0.35704220198683145</v>
      </c>
      <c r="N24" s="68"/>
    </row>
    <row r="25" spans="1:14" ht="3" customHeight="1" x14ac:dyDescent="0.15">
      <c r="A25" s="78"/>
      <c r="B25" s="83"/>
      <c r="C25" s="83"/>
      <c r="D25" s="83"/>
      <c r="E25" s="82"/>
      <c r="G25" s="78"/>
      <c r="H25" s="83"/>
      <c r="I25" s="83"/>
      <c r="J25" s="83"/>
      <c r="K25" s="84"/>
      <c r="L25" s="83"/>
      <c r="M25" s="85"/>
      <c r="N25" s="76"/>
    </row>
    <row r="26" spans="1:14" ht="5.0999999999999996" customHeight="1" x14ac:dyDescent="0.15">
      <c r="A26" s="69"/>
      <c r="B26" s="79"/>
      <c r="C26" s="79"/>
      <c r="D26" s="79"/>
      <c r="E26" s="80"/>
      <c r="G26" s="69"/>
      <c r="H26" s="79"/>
      <c r="I26" s="79"/>
      <c r="J26" s="79"/>
      <c r="K26" s="77"/>
      <c r="L26" s="79"/>
      <c r="M26" s="81"/>
      <c r="N26" s="76"/>
    </row>
    <row r="27" spans="1:14" ht="9" customHeight="1" x14ac:dyDescent="0.15">
      <c r="A27" s="69" t="s">
        <v>3</v>
      </c>
      <c r="B27" s="79"/>
      <c r="C27" s="79"/>
      <c r="D27" s="79"/>
      <c r="E27" s="80"/>
      <c r="G27" s="69" t="s">
        <v>3</v>
      </c>
      <c r="H27" s="79"/>
      <c r="I27" s="79"/>
      <c r="J27" s="79"/>
      <c r="K27" s="77"/>
      <c r="L27" s="79"/>
      <c r="M27" s="81"/>
      <c r="N27" s="76"/>
    </row>
    <row r="28" spans="1:14" ht="9" x14ac:dyDescent="0.15">
      <c r="A28" s="69" t="s">
        <v>45</v>
      </c>
      <c r="B28" s="79">
        <v>1123838.27</v>
      </c>
      <c r="C28" s="79" t="s">
        <v>99</v>
      </c>
      <c r="D28" s="79">
        <v>18326.05</v>
      </c>
      <c r="E28" s="80">
        <v>1142164.32</v>
      </c>
      <c r="G28" s="69" t="s">
        <v>45</v>
      </c>
      <c r="H28" s="79">
        <v>11224582.15</v>
      </c>
      <c r="I28" s="79">
        <v>34685081.380000003</v>
      </c>
      <c r="J28" s="79">
        <v>-23460499.23</v>
      </c>
      <c r="K28" s="77">
        <f t="shared" ref="K28:K31" si="4">IF(ISERROR((H28-I28)/ABS(I28)),"",(H28-I28)/ABS(I28))</f>
        <v>-0.67638587821009755</v>
      </c>
      <c r="L28" s="79">
        <v>17700000</v>
      </c>
      <c r="M28" s="81">
        <f t="shared" ref="M28:M31" si="5">H28/L28</f>
        <v>0.63415718361581919</v>
      </c>
      <c r="N28" s="76"/>
    </row>
    <row r="29" spans="1:14" ht="9" x14ac:dyDescent="0.15">
      <c r="A29" s="69" t="s">
        <v>46</v>
      </c>
      <c r="B29" s="79">
        <v>194086.17</v>
      </c>
      <c r="C29" s="79" t="s">
        <v>99</v>
      </c>
      <c r="D29" s="79">
        <v>20672.099999999999</v>
      </c>
      <c r="E29" s="80">
        <v>214758.27</v>
      </c>
      <c r="G29" s="69" t="s">
        <v>46</v>
      </c>
      <c r="H29" s="79">
        <v>4609647.0999999996</v>
      </c>
      <c r="I29" s="79">
        <v>4670926.93</v>
      </c>
      <c r="J29" s="79">
        <v>-61279.83</v>
      </c>
      <c r="K29" s="77">
        <f t="shared" si="4"/>
        <v>-1.3119415250625656E-2</v>
      </c>
      <c r="L29" s="79">
        <v>9700000</v>
      </c>
      <c r="M29" s="81">
        <f t="shared" si="5"/>
        <v>0.47522135051546388</v>
      </c>
      <c r="N29" s="76"/>
    </row>
    <row r="30" spans="1:14" ht="9" x14ac:dyDescent="0.15">
      <c r="A30" s="69" t="s">
        <v>63</v>
      </c>
      <c r="B30" s="79">
        <v>130697.28</v>
      </c>
      <c r="C30" s="79" t="s">
        <v>99</v>
      </c>
      <c r="D30" s="79" t="s">
        <v>99</v>
      </c>
      <c r="E30" s="80">
        <v>130697.28</v>
      </c>
      <c r="G30" s="69" t="s">
        <v>63</v>
      </c>
      <c r="H30" s="79">
        <v>943859.1</v>
      </c>
      <c r="I30" s="79">
        <v>1771204.08</v>
      </c>
      <c r="J30" s="79">
        <v>-827344.98</v>
      </c>
      <c r="K30" s="77">
        <f t="shared" si="4"/>
        <v>-0.46710878172773862</v>
      </c>
      <c r="L30" s="79">
        <v>3600000</v>
      </c>
      <c r="M30" s="81">
        <f t="shared" si="5"/>
        <v>0.26218308333333334</v>
      </c>
      <c r="N30" s="76"/>
    </row>
    <row r="31" spans="1:14" ht="9" x14ac:dyDescent="0.15">
      <c r="A31" s="69" t="s">
        <v>1</v>
      </c>
      <c r="B31" s="79">
        <v>468966.41</v>
      </c>
      <c r="C31" s="79">
        <v>135712.20000000001</v>
      </c>
      <c r="D31" s="79">
        <v>35374.410000000003</v>
      </c>
      <c r="E31" s="80">
        <v>368628.62</v>
      </c>
      <c r="G31" s="69" t="s">
        <v>1</v>
      </c>
      <c r="H31" s="79">
        <v>17141712.489999998</v>
      </c>
      <c r="I31" s="79">
        <v>-9270833.5600000005</v>
      </c>
      <c r="J31" s="79">
        <v>26412546.050000001</v>
      </c>
      <c r="K31" s="77">
        <f t="shared" si="4"/>
        <v>2.8489936615796601</v>
      </c>
      <c r="L31" s="79">
        <v>166300000</v>
      </c>
      <c r="M31" s="81">
        <f t="shared" si="5"/>
        <v>0.10307704443776307</v>
      </c>
      <c r="N31" s="76"/>
    </row>
    <row r="32" spans="1:14" ht="5.0999999999999996" customHeight="1" x14ac:dyDescent="0.15">
      <c r="A32" s="78"/>
      <c r="B32" s="83"/>
      <c r="C32" s="83"/>
      <c r="D32" s="83"/>
      <c r="E32" s="82"/>
      <c r="G32" s="78"/>
      <c r="H32" s="83"/>
      <c r="I32" s="83"/>
      <c r="J32" s="83"/>
      <c r="K32" s="84"/>
      <c r="L32" s="83"/>
      <c r="M32" s="85"/>
      <c r="N32" s="76"/>
    </row>
    <row r="33" spans="1:14" ht="3" customHeight="1" x14ac:dyDescent="0.15">
      <c r="A33" s="69"/>
      <c r="B33" s="79"/>
      <c r="C33" s="79"/>
      <c r="D33" s="79"/>
      <c r="E33" s="80"/>
      <c r="G33" s="69"/>
      <c r="H33" s="79"/>
      <c r="I33" s="79"/>
      <c r="J33" s="79"/>
      <c r="K33" s="77"/>
      <c r="L33" s="79"/>
      <c r="M33" s="81"/>
      <c r="N33" s="76"/>
    </row>
    <row r="34" spans="1:14" s="11" customFormat="1" ht="9" x14ac:dyDescent="0.15">
      <c r="A34" s="71" t="s">
        <v>10</v>
      </c>
      <c r="B34" s="67">
        <v>1917588.13</v>
      </c>
      <c r="C34" s="67">
        <v>135712.20000000001</v>
      </c>
      <c r="D34" s="67">
        <v>74372.56</v>
      </c>
      <c r="E34" s="87">
        <v>1856248.49</v>
      </c>
      <c r="G34" s="71" t="s">
        <v>10</v>
      </c>
      <c r="H34" s="67">
        <v>33919800.840000004</v>
      </c>
      <c r="I34" s="67">
        <v>31856378.829999998</v>
      </c>
      <c r="J34" s="67">
        <v>2063422.01</v>
      </c>
      <c r="K34" s="88">
        <f t="shared" ref="K34" si="6">IF(ISERROR((H34-I34)/ABS(I34)),"",(H34-I34)/ABS(I34))</f>
        <v>6.4772647921201451E-2</v>
      </c>
      <c r="L34" s="67">
        <v>197300000</v>
      </c>
      <c r="M34" s="89">
        <f t="shared" ref="M34" si="7">H34/L34</f>
        <v>0.17191992316269641</v>
      </c>
      <c r="N34" s="68"/>
    </row>
    <row r="35" spans="1:14" ht="3" customHeight="1" x14ac:dyDescent="0.15">
      <c r="A35" s="78"/>
      <c r="B35" s="83"/>
      <c r="C35" s="83"/>
      <c r="D35" s="83"/>
      <c r="E35" s="82"/>
      <c r="G35" s="78"/>
      <c r="H35" s="83"/>
      <c r="I35" s="83"/>
      <c r="J35" s="83"/>
      <c r="K35" s="84"/>
      <c r="L35" s="83"/>
      <c r="M35" s="85"/>
      <c r="N35" s="76"/>
    </row>
    <row r="36" spans="1:14" ht="5.0999999999999996" customHeight="1" x14ac:dyDescent="0.15">
      <c r="A36" s="78"/>
      <c r="B36" s="79"/>
      <c r="C36" s="79"/>
      <c r="D36" s="79"/>
      <c r="E36" s="80"/>
      <c r="G36" s="69"/>
      <c r="H36" s="79"/>
      <c r="I36" s="79"/>
      <c r="J36" s="79"/>
      <c r="K36" s="77"/>
      <c r="L36" s="79"/>
      <c r="M36" s="81"/>
      <c r="N36" s="76"/>
    </row>
    <row r="37" spans="1:14" ht="9" x14ac:dyDescent="0.15">
      <c r="A37" s="69" t="s">
        <v>64</v>
      </c>
      <c r="B37" s="79">
        <v>578725.64</v>
      </c>
      <c r="C37" s="79" t="s">
        <v>99</v>
      </c>
      <c r="D37" s="79">
        <v>2675.72</v>
      </c>
      <c r="E37" s="80">
        <v>581401.36</v>
      </c>
      <c r="G37" s="69" t="s">
        <v>64</v>
      </c>
      <c r="H37" s="79">
        <v>6285171.8099999996</v>
      </c>
      <c r="I37" s="79">
        <v>7346014.1399999997</v>
      </c>
      <c r="J37" s="79">
        <v>-1060842.33</v>
      </c>
      <c r="K37" s="77">
        <f t="shared" ref="K37:K41" si="8">IF(ISERROR((H37-I37)/ABS(I37)),"",(H37-I37)/ABS(I37))</f>
        <v>-0.14441060278166032</v>
      </c>
      <c r="L37" s="79">
        <v>14200000</v>
      </c>
      <c r="M37" s="81">
        <f t="shared" ref="M37:M41" si="9">H37/L37</f>
        <v>0.44261773309859154</v>
      </c>
      <c r="N37" s="76"/>
    </row>
    <row r="38" spans="1:14" ht="9" x14ac:dyDescent="0.15">
      <c r="A38" s="69" t="s">
        <v>90</v>
      </c>
      <c r="B38" s="79">
        <v>3403720.18</v>
      </c>
      <c r="C38" s="79" t="s">
        <v>99</v>
      </c>
      <c r="D38" s="79" t="s">
        <v>99</v>
      </c>
      <c r="E38" s="80">
        <v>3403720.18</v>
      </c>
      <c r="G38" s="69" t="s">
        <v>90</v>
      </c>
      <c r="H38" s="79">
        <v>6806714.04</v>
      </c>
      <c r="I38" s="79">
        <v>5968930.79</v>
      </c>
      <c r="J38" s="79">
        <v>837783.25</v>
      </c>
      <c r="K38" s="77">
        <f t="shared" si="8"/>
        <v>0.14035734028003363</v>
      </c>
      <c r="L38" s="79">
        <v>21100000</v>
      </c>
      <c r="M38" s="81">
        <f t="shared" si="9"/>
        <v>0.32259308246445501</v>
      </c>
      <c r="N38" s="76"/>
    </row>
    <row r="39" spans="1:14" ht="9" x14ac:dyDescent="0.15">
      <c r="A39" s="69" t="s">
        <v>65</v>
      </c>
      <c r="B39" s="79">
        <v>1110366.58</v>
      </c>
      <c r="C39" s="79" t="s">
        <v>99</v>
      </c>
      <c r="D39" s="79">
        <v>2357.56</v>
      </c>
      <c r="E39" s="80">
        <v>1112724.1399999999</v>
      </c>
      <c r="G39" s="69" t="s">
        <v>65</v>
      </c>
      <c r="H39" s="79">
        <v>4454206.21</v>
      </c>
      <c r="I39" s="79">
        <v>3715353.94</v>
      </c>
      <c r="J39" s="79">
        <v>738852.27</v>
      </c>
      <c r="K39" s="77">
        <f t="shared" si="8"/>
        <v>0.19886457170215122</v>
      </c>
      <c r="L39" s="79">
        <v>6600000</v>
      </c>
      <c r="M39" s="81">
        <f t="shared" si="9"/>
        <v>0.67487972878787883</v>
      </c>
      <c r="N39" s="76"/>
    </row>
    <row r="40" spans="1:14" ht="9" x14ac:dyDescent="0.15">
      <c r="A40" s="69" t="s">
        <v>48</v>
      </c>
      <c r="B40" s="79" t="s">
        <v>99</v>
      </c>
      <c r="C40" s="79" t="s">
        <v>99</v>
      </c>
      <c r="D40" s="79" t="s">
        <v>99</v>
      </c>
      <c r="E40" s="80" t="s">
        <v>99</v>
      </c>
      <c r="G40" s="69" t="s">
        <v>48</v>
      </c>
      <c r="H40" s="79" t="s">
        <v>99</v>
      </c>
      <c r="I40" s="79" t="s">
        <v>99</v>
      </c>
      <c r="J40" s="79" t="s">
        <v>99</v>
      </c>
      <c r="K40" s="77" t="str">
        <f t="shared" si="8"/>
        <v/>
      </c>
      <c r="L40" s="79">
        <v>3400000</v>
      </c>
      <c r="M40" s="81"/>
      <c r="N40" s="76"/>
    </row>
    <row r="41" spans="1:14" ht="9" x14ac:dyDescent="0.15">
      <c r="A41" s="69" t="s">
        <v>66</v>
      </c>
      <c r="B41" s="79">
        <v>526.65</v>
      </c>
      <c r="C41" s="79">
        <v>41339.99</v>
      </c>
      <c r="D41" s="79">
        <v>2455.0300000000002</v>
      </c>
      <c r="E41" s="80">
        <v>-38358.31</v>
      </c>
      <c r="G41" s="69" t="s">
        <v>66</v>
      </c>
      <c r="H41" s="79">
        <v>44763.85</v>
      </c>
      <c r="I41" s="79">
        <v>2963297.7</v>
      </c>
      <c r="J41" s="79">
        <v>-2918533.85</v>
      </c>
      <c r="K41" s="77">
        <f t="shared" si="8"/>
        <v>-0.98489390721694947</v>
      </c>
      <c r="L41" s="79">
        <v>3390660</v>
      </c>
      <c r="M41" s="81">
        <f t="shared" si="9"/>
        <v>1.3202105194858817E-2</v>
      </c>
      <c r="N41" s="76"/>
    </row>
    <row r="42" spans="1:14" ht="9" x14ac:dyDescent="0.15">
      <c r="A42" s="69" t="s">
        <v>53</v>
      </c>
      <c r="B42" s="79"/>
      <c r="C42" s="79"/>
      <c r="D42" s="79"/>
      <c r="E42" s="80"/>
      <c r="G42" s="69" t="s">
        <v>53</v>
      </c>
      <c r="H42" s="79"/>
      <c r="I42" s="79"/>
      <c r="J42" s="79"/>
      <c r="K42" s="77"/>
      <c r="L42" s="79"/>
      <c r="M42" s="81"/>
      <c r="N42" s="76"/>
    </row>
    <row r="43" spans="1:14" ht="5.0999999999999996" customHeight="1" x14ac:dyDescent="0.15">
      <c r="A43" s="78"/>
      <c r="B43" s="83"/>
      <c r="C43" s="83"/>
      <c r="D43" s="83"/>
      <c r="E43" s="82"/>
      <c r="G43" s="78"/>
      <c r="H43" s="83"/>
      <c r="I43" s="83"/>
      <c r="J43" s="83"/>
      <c r="K43" s="84"/>
      <c r="L43" s="83"/>
      <c r="M43" s="85"/>
      <c r="N43" s="76"/>
    </row>
    <row r="44" spans="1:14" ht="3" customHeight="1" x14ac:dyDescent="0.15">
      <c r="A44" s="69"/>
      <c r="B44" s="79"/>
      <c r="C44" s="79"/>
      <c r="D44" s="79"/>
      <c r="E44" s="80"/>
      <c r="G44" s="69"/>
      <c r="H44" s="79"/>
      <c r="I44" s="79"/>
      <c r="J44" s="79"/>
      <c r="K44" s="77"/>
      <c r="L44" s="79"/>
      <c r="M44" s="81"/>
      <c r="N44" s="76"/>
    </row>
    <row r="45" spans="1:14" s="11" customFormat="1" ht="9" x14ac:dyDescent="0.15">
      <c r="A45" s="71" t="s">
        <v>35</v>
      </c>
      <c r="B45" s="67">
        <v>74068080.969999999</v>
      </c>
      <c r="C45" s="67">
        <v>18047713.460000001</v>
      </c>
      <c r="D45" s="67">
        <v>959712.42</v>
      </c>
      <c r="E45" s="87">
        <v>56980079.93</v>
      </c>
      <c r="G45" s="71" t="s">
        <v>35</v>
      </c>
      <c r="H45" s="67">
        <v>360602091.00999999</v>
      </c>
      <c r="I45" s="67">
        <v>382077693.30000001</v>
      </c>
      <c r="J45" s="67">
        <v>-21475602.289999999</v>
      </c>
      <c r="K45" s="88">
        <f t="shared" ref="K45" si="10">IF(ISERROR((H45-I45)/ABS(I45)),"",(H45-I45)/ABS(I45))</f>
        <v>-5.6207422381860418E-2</v>
      </c>
      <c r="L45" s="67">
        <v>1111690660</v>
      </c>
      <c r="M45" s="89">
        <f t="shared" ref="M45" si="11">H45/L45</f>
        <v>0.32437269105957944</v>
      </c>
      <c r="N45" s="68"/>
    </row>
    <row r="46" spans="1:14" ht="3" customHeight="1" x14ac:dyDescent="0.15">
      <c r="A46" s="78"/>
      <c r="B46" s="83"/>
      <c r="C46" s="83"/>
      <c r="D46" s="83"/>
      <c r="E46" s="82"/>
      <c r="G46" s="78"/>
      <c r="H46" s="83"/>
      <c r="I46" s="83"/>
      <c r="J46" s="83"/>
      <c r="K46" s="84"/>
      <c r="L46" s="83"/>
      <c r="M46" s="85"/>
      <c r="N46" s="76"/>
    </row>
    <row r="47" spans="1:14" ht="5.0999999999999996" customHeight="1" x14ac:dyDescent="0.15">
      <c r="A47" s="69"/>
      <c r="B47" s="79"/>
      <c r="C47" s="79"/>
      <c r="D47" s="79"/>
      <c r="E47" s="80"/>
      <c r="G47" s="69"/>
      <c r="H47" s="79"/>
      <c r="I47" s="79"/>
      <c r="J47" s="79"/>
      <c r="K47" s="77"/>
      <c r="L47" s="79"/>
      <c r="M47" s="81"/>
      <c r="N47" s="76"/>
    </row>
    <row r="48" spans="1:14" ht="9" x14ac:dyDescent="0.15">
      <c r="A48" s="69" t="s">
        <v>82</v>
      </c>
      <c r="B48" s="79">
        <v>47588985.43</v>
      </c>
      <c r="C48" s="79">
        <v>40995000.32</v>
      </c>
      <c r="D48" s="79">
        <v>474445.47</v>
      </c>
      <c r="E48" s="80">
        <v>7068430.5800000001</v>
      </c>
      <c r="G48" s="69" t="s">
        <v>82</v>
      </c>
      <c r="H48" s="79">
        <v>283766707.95999998</v>
      </c>
      <c r="I48" s="79">
        <v>274758357.22000003</v>
      </c>
      <c r="J48" s="79">
        <v>9008350.7400000002</v>
      </c>
      <c r="K48" s="77">
        <f t="shared" ref="K48:K51" si="12">IF(ISERROR((H48-I48)/ABS(I48)),"",(H48-I48)/ABS(I48))</f>
        <v>3.2786448540260159E-2</v>
      </c>
      <c r="L48" s="79">
        <v>691825680</v>
      </c>
      <c r="M48" s="81">
        <f t="shared" ref="M48:M51" si="13">H48/L48</f>
        <v>0.41017082216433476</v>
      </c>
      <c r="N48" s="76"/>
    </row>
    <row r="49" spans="1:14" ht="9" x14ac:dyDescent="0.15">
      <c r="A49" s="69" t="s">
        <v>67</v>
      </c>
      <c r="B49" s="79">
        <v>1763777.49</v>
      </c>
      <c r="C49" s="79" t="s">
        <v>99</v>
      </c>
      <c r="D49" s="79">
        <v>1240.18</v>
      </c>
      <c r="E49" s="80">
        <v>1765017.67</v>
      </c>
      <c r="G49" s="69" t="s">
        <v>67</v>
      </c>
      <c r="H49" s="79">
        <v>11484392.619999999</v>
      </c>
      <c r="I49" s="79">
        <v>9168651.4100000001</v>
      </c>
      <c r="J49" s="79">
        <v>2315741.21</v>
      </c>
      <c r="K49" s="77">
        <f t="shared" si="12"/>
        <v>0.25257162765227203</v>
      </c>
      <c r="L49" s="79">
        <v>20100000</v>
      </c>
      <c r="M49" s="81">
        <f t="shared" si="13"/>
        <v>0.5713628169154229</v>
      </c>
      <c r="N49" s="76"/>
    </row>
    <row r="50" spans="1:14" ht="9" x14ac:dyDescent="0.15">
      <c r="A50" s="69" t="s">
        <v>49</v>
      </c>
      <c r="B50" s="79">
        <v>312910.71000000002</v>
      </c>
      <c r="C50" s="79" t="s">
        <v>99</v>
      </c>
      <c r="D50" s="79">
        <v>304.43</v>
      </c>
      <c r="E50" s="80">
        <v>313215.14</v>
      </c>
      <c r="G50" s="69" t="s">
        <v>49</v>
      </c>
      <c r="H50" s="79">
        <v>3183773.19</v>
      </c>
      <c r="I50" s="79">
        <v>3096266.71</v>
      </c>
      <c r="J50" s="79">
        <v>87506.48</v>
      </c>
      <c r="K50" s="77">
        <f t="shared" si="12"/>
        <v>2.8261932254537589E-2</v>
      </c>
      <c r="L50" s="79">
        <v>8500000</v>
      </c>
      <c r="M50" s="81">
        <f t="shared" si="13"/>
        <v>0.3745615517647059</v>
      </c>
      <c r="N50" s="76"/>
    </row>
    <row r="51" spans="1:14" ht="9" x14ac:dyDescent="0.15">
      <c r="A51" s="69" t="s">
        <v>68</v>
      </c>
      <c r="B51" s="79">
        <v>537075.64</v>
      </c>
      <c r="C51" s="79">
        <v>284068.78000000003</v>
      </c>
      <c r="D51" s="79" t="s">
        <v>99</v>
      </c>
      <c r="E51" s="80">
        <v>253006.86</v>
      </c>
      <c r="G51" s="69" t="s">
        <v>68</v>
      </c>
      <c r="H51" s="79">
        <v>2329860.29</v>
      </c>
      <c r="I51" s="79">
        <v>2293926.7999999998</v>
      </c>
      <c r="J51" s="79">
        <v>35933.49</v>
      </c>
      <c r="K51" s="77">
        <f t="shared" si="12"/>
        <v>1.5664619289508377E-2</v>
      </c>
      <c r="L51" s="79">
        <v>5700000</v>
      </c>
      <c r="M51" s="81">
        <f t="shared" si="13"/>
        <v>0.4087474192982456</v>
      </c>
      <c r="N51" s="76"/>
    </row>
    <row r="52" spans="1:14" ht="9" x14ac:dyDescent="0.15">
      <c r="A52" s="69" t="s">
        <v>69</v>
      </c>
      <c r="B52" s="79"/>
      <c r="C52" s="79"/>
      <c r="D52" s="79"/>
      <c r="E52" s="80"/>
      <c r="G52" s="69" t="s">
        <v>69</v>
      </c>
      <c r="H52" s="79"/>
      <c r="I52" s="79"/>
      <c r="J52" s="79"/>
      <c r="K52" s="77"/>
      <c r="L52" s="79"/>
      <c r="M52" s="81"/>
      <c r="N52" s="76"/>
    </row>
    <row r="53" spans="1:14" ht="9" x14ac:dyDescent="0.15">
      <c r="A53" s="69" t="s">
        <v>50</v>
      </c>
      <c r="B53" s="79">
        <v>166802.60999999999</v>
      </c>
      <c r="C53" s="79">
        <v>533.16999999999996</v>
      </c>
      <c r="D53" s="79" t="s">
        <v>99</v>
      </c>
      <c r="E53" s="80">
        <v>166269.44</v>
      </c>
      <c r="G53" s="69" t="s">
        <v>50</v>
      </c>
      <c r="H53" s="79">
        <v>593944.68999999994</v>
      </c>
      <c r="I53" s="79">
        <v>544443.81000000006</v>
      </c>
      <c r="J53" s="79">
        <v>49500.88</v>
      </c>
      <c r="K53" s="77">
        <f t="shared" ref="K53:K65" si="14">IF(ISERROR((H53-I53)/ABS(I53)),"",(H53-I53)/ABS(I53))</f>
        <v>9.092008962320626E-2</v>
      </c>
      <c r="L53" s="79">
        <v>645580</v>
      </c>
      <c r="M53" s="81">
        <f t="shared" ref="M53:M65" si="15">H53/L53</f>
        <v>0.92001717835124996</v>
      </c>
      <c r="N53" s="76"/>
    </row>
    <row r="54" spans="1:14" ht="9" x14ac:dyDescent="0.15">
      <c r="A54" s="69" t="s">
        <v>51</v>
      </c>
      <c r="B54" s="79">
        <v>9151.8799999999992</v>
      </c>
      <c r="C54" s="79" t="s">
        <v>99</v>
      </c>
      <c r="D54" s="79" t="s">
        <v>99</v>
      </c>
      <c r="E54" s="80">
        <v>9151.8799999999992</v>
      </c>
      <c r="G54" s="69" t="s">
        <v>51</v>
      </c>
      <c r="H54" s="79">
        <v>24270.61</v>
      </c>
      <c r="I54" s="79">
        <v>25939.79</v>
      </c>
      <c r="J54" s="79">
        <v>-1669.18</v>
      </c>
      <c r="K54" s="77">
        <f t="shared" si="14"/>
        <v>-6.4348246458433178E-2</v>
      </c>
      <c r="L54" s="79">
        <v>9620</v>
      </c>
      <c r="M54" s="81">
        <f t="shared" si="15"/>
        <v>2.5229324324324325</v>
      </c>
      <c r="N54" s="76"/>
    </row>
    <row r="55" spans="1:14" ht="9" x14ac:dyDescent="0.15">
      <c r="A55" s="69" t="s">
        <v>4</v>
      </c>
      <c r="B55" s="79"/>
      <c r="C55" s="79"/>
      <c r="D55" s="79"/>
      <c r="E55" s="80"/>
      <c r="G55" s="69" t="s">
        <v>4</v>
      </c>
      <c r="H55" s="79"/>
      <c r="I55" s="79"/>
      <c r="J55" s="79"/>
      <c r="K55" s="77"/>
      <c r="L55" s="79"/>
      <c r="M55" s="81"/>
      <c r="N55" s="76"/>
    </row>
    <row r="56" spans="1:14" ht="9" x14ac:dyDescent="0.15">
      <c r="A56" s="69" t="s">
        <v>106</v>
      </c>
      <c r="B56" s="79">
        <v>11647411.140000001</v>
      </c>
      <c r="C56" s="79">
        <v>425732.27</v>
      </c>
      <c r="D56" s="79" t="s">
        <v>99</v>
      </c>
      <c r="E56" s="80">
        <v>11221678.869999999</v>
      </c>
      <c r="G56" s="69" t="s">
        <v>106</v>
      </c>
      <c r="H56" s="79">
        <v>91331331.810000002</v>
      </c>
      <c r="I56" s="79">
        <v>82821141.510000005</v>
      </c>
      <c r="J56" s="79">
        <v>8510190.3000000007</v>
      </c>
      <c r="K56" s="77">
        <f t="shared" ref="K56:K57" si="16">IF(ISERROR((H56-I56)/ABS(I56)),"",(H56-I56)/ABS(I56))</f>
        <v>0.10275383971823737</v>
      </c>
      <c r="L56" s="79">
        <v>247338000</v>
      </c>
      <c r="M56" s="81">
        <f t="shared" ref="M56" si="17">H56/L56</f>
        <v>0.3692571776678068</v>
      </c>
      <c r="N56" s="76"/>
    </row>
    <row r="57" spans="1:14" ht="9" x14ac:dyDescent="0.15">
      <c r="A57" s="69" t="s">
        <v>107</v>
      </c>
      <c r="B57" s="79" t="s">
        <v>99</v>
      </c>
      <c r="C57" s="79" t="s">
        <v>99</v>
      </c>
      <c r="D57" s="79" t="s">
        <v>99</v>
      </c>
      <c r="E57" s="80" t="s">
        <v>99</v>
      </c>
      <c r="G57" s="69" t="s">
        <v>107</v>
      </c>
      <c r="H57" s="79">
        <v>-566804.34</v>
      </c>
      <c r="I57" s="79">
        <v>-189758.01</v>
      </c>
      <c r="J57" s="79">
        <v>-377046.33</v>
      </c>
      <c r="K57" s="77">
        <f t="shared" si="16"/>
        <v>-1.9869850553344228</v>
      </c>
      <c r="L57" s="79" t="s">
        <v>99</v>
      </c>
      <c r="M57" s="81"/>
      <c r="N57" s="76"/>
    </row>
    <row r="58" spans="1:14" ht="9" x14ac:dyDescent="0.15">
      <c r="A58" s="69" t="s">
        <v>52</v>
      </c>
      <c r="B58" s="79">
        <v>3642346.12</v>
      </c>
      <c r="C58" s="79" t="s">
        <v>99</v>
      </c>
      <c r="D58" s="79" t="s">
        <v>99</v>
      </c>
      <c r="E58" s="80">
        <v>3642346.12</v>
      </c>
      <c r="G58" s="69" t="s">
        <v>52</v>
      </c>
      <c r="H58" s="79">
        <v>20398368.48</v>
      </c>
      <c r="I58" s="79">
        <v>20138988.420000002</v>
      </c>
      <c r="J58" s="79">
        <v>259380.06</v>
      </c>
      <c r="K58" s="77">
        <f t="shared" si="14"/>
        <v>1.287949794650106E-2</v>
      </c>
      <c r="L58" s="79">
        <v>59787000</v>
      </c>
      <c r="M58" s="81">
        <f t="shared" si="15"/>
        <v>0.34118401123990166</v>
      </c>
      <c r="N58" s="76"/>
    </row>
    <row r="59" spans="1:14" ht="9" x14ac:dyDescent="0.15">
      <c r="A59" s="69" t="s">
        <v>5</v>
      </c>
      <c r="B59" s="79">
        <v>15856.29</v>
      </c>
      <c r="C59" s="79" t="s">
        <v>99</v>
      </c>
      <c r="D59" s="79" t="s">
        <v>99</v>
      </c>
      <c r="E59" s="80">
        <v>15856.29</v>
      </c>
      <c r="G59" s="69" t="s">
        <v>5</v>
      </c>
      <c r="H59" s="79">
        <v>243154.74</v>
      </c>
      <c r="I59" s="79">
        <v>253212.19</v>
      </c>
      <c r="J59" s="79">
        <v>-10057.450000000001</v>
      </c>
      <c r="K59" s="77">
        <f t="shared" si="14"/>
        <v>-3.9719454264820389E-2</v>
      </c>
      <c r="L59" s="79">
        <v>606060</v>
      </c>
      <c r="M59" s="81">
        <f t="shared" si="15"/>
        <v>0.4012057222057222</v>
      </c>
      <c r="N59" s="76"/>
    </row>
    <row r="60" spans="1:14" ht="9" x14ac:dyDescent="0.15">
      <c r="A60" s="69" t="s">
        <v>42</v>
      </c>
      <c r="B60" s="79">
        <v>942310.93</v>
      </c>
      <c r="C60" s="79" t="s">
        <v>99</v>
      </c>
      <c r="D60" s="79" t="s">
        <v>99</v>
      </c>
      <c r="E60" s="80">
        <v>942310.93</v>
      </c>
      <c r="G60" s="69" t="s">
        <v>42</v>
      </c>
      <c r="H60" s="79">
        <v>5318940.53</v>
      </c>
      <c r="I60" s="79">
        <v>5360059.0999999996</v>
      </c>
      <c r="J60" s="79">
        <v>-41118.57</v>
      </c>
      <c r="K60" s="77">
        <f t="shared" si="14"/>
        <v>-7.6712904154357872E-3</v>
      </c>
      <c r="L60" s="79">
        <v>11466000</v>
      </c>
      <c r="M60" s="81">
        <f t="shared" si="15"/>
        <v>0.46388806296877727</v>
      </c>
      <c r="N60" s="76"/>
    </row>
    <row r="61" spans="1:14" ht="9" x14ac:dyDescent="0.15">
      <c r="A61" s="69" t="s">
        <v>70</v>
      </c>
      <c r="B61" s="79"/>
      <c r="C61" s="79"/>
      <c r="D61" s="79"/>
      <c r="E61" s="80"/>
      <c r="G61" s="69" t="s">
        <v>70</v>
      </c>
      <c r="H61" s="79"/>
      <c r="I61" s="79"/>
      <c r="J61" s="79"/>
      <c r="K61" s="77"/>
      <c r="L61" s="79"/>
      <c r="M61" s="81"/>
      <c r="N61" s="76"/>
    </row>
    <row r="62" spans="1:14" ht="9" x14ac:dyDescent="0.15">
      <c r="A62" s="69" t="s">
        <v>71</v>
      </c>
      <c r="B62" s="79">
        <v>908751.4</v>
      </c>
      <c r="C62" s="79" t="s">
        <v>99</v>
      </c>
      <c r="D62" s="79" t="s">
        <v>99</v>
      </c>
      <c r="E62" s="80">
        <v>908751.4</v>
      </c>
      <c r="G62" s="69" t="s">
        <v>71</v>
      </c>
      <c r="H62" s="79">
        <v>4633763.17</v>
      </c>
      <c r="I62" s="79">
        <v>4140231.76</v>
      </c>
      <c r="J62" s="79">
        <v>493531.41</v>
      </c>
      <c r="K62" s="77">
        <f t="shared" si="14"/>
        <v>0.11920381239720748</v>
      </c>
      <c r="L62" s="79">
        <v>9600000</v>
      </c>
      <c r="M62" s="81">
        <f t="shared" si="15"/>
        <v>0.48268366354166664</v>
      </c>
      <c r="N62" s="76"/>
    </row>
    <row r="63" spans="1:14" ht="9" x14ac:dyDescent="0.15">
      <c r="A63" s="69" t="s">
        <v>72</v>
      </c>
      <c r="B63" s="79">
        <v>32376.45</v>
      </c>
      <c r="C63" s="79" t="s">
        <v>99</v>
      </c>
      <c r="D63" s="79" t="s">
        <v>99</v>
      </c>
      <c r="E63" s="80">
        <v>32376.45</v>
      </c>
      <c r="G63" s="69" t="s">
        <v>72</v>
      </c>
      <c r="H63" s="79">
        <v>580189.81999999995</v>
      </c>
      <c r="I63" s="79">
        <v>833973.53</v>
      </c>
      <c r="J63" s="79">
        <v>-253783.71</v>
      </c>
      <c r="K63" s="77">
        <f t="shared" si="14"/>
        <v>-0.30430667265902323</v>
      </c>
      <c r="L63" s="79">
        <v>1700000</v>
      </c>
      <c r="M63" s="81">
        <f t="shared" si="15"/>
        <v>0.34128812941176467</v>
      </c>
      <c r="N63" s="76"/>
    </row>
    <row r="64" spans="1:14" ht="9" x14ac:dyDescent="0.15">
      <c r="A64" s="69" t="s">
        <v>73</v>
      </c>
      <c r="B64" s="79">
        <v>63238.09</v>
      </c>
      <c r="C64" s="79" t="s">
        <v>99</v>
      </c>
      <c r="D64" s="79" t="s">
        <v>99</v>
      </c>
      <c r="E64" s="80">
        <v>63238.09</v>
      </c>
      <c r="G64" s="69" t="s">
        <v>73</v>
      </c>
      <c r="H64" s="79">
        <v>122662.46</v>
      </c>
      <c r="I64" s="79">
        <v>162322.13</v>
      </c>
      <c r="J64" s="79">
        <v>-39659.67</v>
      </c>
      <c r="K64" s="77">
        <f t="shared" si="14"/>
        <v>-0.24432694420656012</v>
      </c>
      <c r="L64" s="79">
        <v>350000</v>
      </c>
      <c r="M64" s="81">
        <f t="shared" si="15"/>
        <v>0.35046417142857145</v>
      </c>
      <c r="N64" s="76"/>
    </row>
    <row r="65" spans="1:14" ht="9" x14ac:dyDescent="0.15">
      <c r="A65" s="69" t="s">
        <v>53</v>
      </c>
      <c r="B65" s="79" t="s">
        <v>99</v>
      </c>
      <c r="C65" s="79">
        <v>482587.29</v>
      </c>
      <c r="D65" s="79" t="s">
        <v>99</v>
      </c>
      <c r="E65" s="80">
        <v>-482587.29</v>
      </c>
      <c r="G65" s="69" t="s">
        <v>53</v>
      </c>
      <c r="H65" s="79">
        <v>-1613529.71</v>
      </c>
      <c r="I65" s="79">
        <v>-1630960.5</v>
      </c>
      <c r="J65" s="79">
        <v>17430.79</v>
      </c>
      <c r="K65" s="77">
        <f t="shared" si="14"/>
        <v>1.0687438475671262E-2</v>
      </c>
      <c r="L65" s="79">
        <v>-819000</v>
      </c>
      <c r="M65" s="81">
        <f t="shared" si="15"/>
        <v>1.9701217460317459</v>
      </c>
      <c r="N65" s="76"/>
    </row>
    <row r="66" spans="1:14" ht="5.0999999999999996" customHeight="1" x14ac:dyDescent="0.15">
      <c r="A66" s="78"/>
      <c r="B66" s="83"/>
      <c r="C66" s="83"/>
      <c r="D66" s="83"/>
      <c r="E66" s="82"/>
      <c r="G66" s="78"/>
      <c r="H66" s="83"/>
      <c r="I66" s="83"/>
      <c r="J66" s="83"/>
      <c r="K66" s="84"/>
      <c r="L66" s="83"/>
      <c r="M66" s="85"/>
      <c r="N66" s="76"/>
    </row>
    <row r="67" spans="1:14" ht="3" customHeight="1" x14ac:dyDescent="0.15">
      <c r="A67" s="69"/>
      <c r="B67" s="79"/>
      <c r="C67" s="79"/>
      <c r="D67" s="79"/>
      <c r="E67" s="80"/>
      <c r="G67" s="69"/>
      <c r="H67" s="79"/>
      <c r="I67" s="79"/>
      <c r="J67" s="79"/>
      <c r="K67" s="77"/>
      <c r="L67" s="79"/>
      <c r="M67" s="81"/>
      <c r="N67" s="76"/>
    </row>
    <row r="68" spans="1:14" s="11" customFormat="1" ht="9" x14ac:dyDescent="0.15">
      <c r="A68" s="71" t="s">
        <v>9</v>
      </c>
      <c r="B68" s="67">
        <v>67630994.180000007</v>
      </c>
      <c r="C68" s="67">
        <v>42187921.829999998</v>
      </c>
      <c r="D68" s="67">
        <v>475990.08</v>
      </c>
      <c r="E68" s="87">
        <v>25919062.43</v>
      </c>
      <c r="G68" s="71" t="s">
        <v>9</v>
      </c>
      <c r="H68" s="67">
        <v>421831026.31999999</v>
      </c>
      <c r="I68" s="67">
        <v>401776795.87</v>
      </c>
      <c r="J68" s="67">
        <v>20054230.449999999</v>
      </c>
      <c r="K68" s="88">
        <f t="shared" ref="K68" si="18">IF(ISERROR((H68-I68)/ABS(I68)),"",(H68-I68)/ABS(I68))</f>
        <v>4.991385927745013E-2</v>
      </c>
      <c r="L68" s="67">
        <v>1056808940</v>
      </c>
      <c r="M68" s="89">
        <f t="shared" ref="M68" si="19">H68/L68</f>
        <v>0.39915542947621163</v>
      </c>
      <c r="N68" s="68"/>
    </row>
    <row r="69" spans="1:14" ht="3" customHeight="1" x14ac:dyDescent="0.15">
      <c r="A69" s="78"/>
      <c r="B69" s="83"/>
      <c r="C69" s="83"/>
      <c r="D69" s="83"/>
      <c r="E69" s="82"/>
      <c r="G69" s="90"/>
      <c r="H69" s="83"/>
      <c r="I69" s="83"/>
      <c r="J69" s="83"/>
      <c r="K69" s="84"/>
      <c r="L69" s="83"/>
      <c r="M69" s="85"/>
      <c r="N69" s="76"/>
    </row>
    <row r="70" spans="1:14" ht="5.0999999999999996" customHeight="1" x14ac:dyDescent="0.15">
      <c r="A70" s="69"/>
      <c r="B70" s="79"/>
      <c r="C70" s="79"/>
      <c r="D70" s="79"/>
      <c r="E70" s="80"/>
      <c r="G70" s="78"/>
      <c r="H70" s="79"/>
      <c r="I70" s="79"/>
      <c r="J70" s="79"/>
      <c r="K70" s="77"/>
      <c r="L70" s="79"/>
      <c r="M70" s="81"/>
      <c r="N70" s="76"/>
    </row>
    <row r="71" spans="1:14" ht="9" x14ac:dyDescent="0.15">
      <c r="A71" s="69" t="s">
        <v>6</v>
      </c>
      <c r="B71" s="79" t="s">
        <v>99</v>
      </c>
      <c r="C71" s="79" t="s">
        <v>99</v>
      </c>
      <c r="D71" s="79" t="s">
        <v>99</v>
      </c>
      <c r="E71" s="80" t="s">
        <v>99</v>
      </c>
      <c r="G71" s="69" t="s">
        <v>6</v>
      </c>
      <c r="H71" s="79">
        <v>292949.14</v>
      </c>
      <c r="I71" s="79">
        <v>357332.6</v>
      </c>
      <c r="J71" s="79">
        <v>-64383.46</v>
      </c>
      <c r="K71" s="77">
        <f t="shared" ref="K71:K73" si="20">IF(ISERROR((H71-I71)/ABS(I71)),"",(H71-I71)/ABS(I71))</f>
        <v>-0.18017796305178976</v>
      </c>
      <c r="L71" s="79">
        <v>700000</v>
      </c>
      <c r="M71" s="81">
        <f t="shared" ref="M71:M73" si="21">H71/L71</f>
        <v>0.41849877142857145</v>
      </c>
      <c r="N71" s="76"/>
    </row>
    <row r="72" spans="1:14" ht="9" x14ac:dyDescent="0.15">
      <c r="A72" s="69" t="s">
        <v>74</v>
      </c>
      <c r="B72" s="79">
        <v>16969.349999999999</v>
      </c>
      <c r="C72" s="79" t="s">
        <v>99</v>
      </c>
      <c r="D72" s="79">
        <v>1068.49</v>
      </c>
      <c r="E72" s="80">
        <v>18037.84</v>
      </c>
      <c r="G72" s="69" t="s">
        <v>74</v>
      </c>
      <c r="H72" s="79">
        <v>1385698.48</v>
      </c>
      <c r="I72" s="79">
        <v>1306105.6000000001</v>
      </c>
      <c r="J72" s="79">
        <v>79592.88</v>
      </c>
      <c r="K72" s="77">
        <f t="shared" si="20"/>
        <v>6.0939084864194658E-2</v>
      </c>
      <c r="L72" s="79">
        <v>5300000</v>
      </c>
      <c r="M72" s="81">
        <f t="shared" si="21"/>
        <v>0.26145254339622642</v>
      </c>
      <c r="N72" s="76"/>
    </row>
    <row r="73" spans="1:14" ht="9" x14ac:dyDescent="0.15">
      <c r="A73" s="69" t="s">
        <v>54</v>
      </c>
      <c r="B73" s="79" t="s">
        <v>99</v>
      </c>
      <c r="C73" s="79" t="s">
        <v>99</v>
      </c>
      <c r="D73" s="79" t="s">
        <v>99</v>
      </c>
      <c r="E73" s="80" t="s">
        <v>99</v>
      </c>
      <c r="G73" s="69" t="s">
        <v>54</v>
      </c>
      <c r="H73" s="79">
        <v>316168.07</v>
      </c>
      <c r="I73" s="79">
        <v>301894.33</v>
      </c>
      <c r="J73" s="79">
        <v>14273.74</v>
      </c>
      <c r="K73" s="77">
        <f t="shared" si="20"/>
        <v>4.7280583242487496E-2</v>
      </c>
      <c r="L73" s="79">
        <v>600000</v>
      </c>
      <c r="M73" s="81">
        <f t="shared" si="21"/>
        <v>0.52694678333333334</v>
      </c>
      <c r="N73" s="76"/>
    </row>
    <row r="74" spans="1:14" ht="5.0999999999999996" customHeight="1" x14ac:dyDescent="0.15">
      <c r="A74" s="78"/>
      <c r="B74" s="83"/>
      <c r="C74" s="83"/>
      <c r="D74" s="83"/>
      <c r="E74" s="82"/>
      <c r="G74" s="78"/>
      <c r="H74" s="83"/>
      <c r="I74" s="83"/>
      <c r="J74" s="83"/>
      <c r="K74" s="84"/>
      <c r="L74" s="83"/>
      <c r="M74" s="85"/>
      <c r="N74" s="76"/>
    </row>
    <row r="75" spans="1:14" ht="3" customHeight="1" x14ac:dyDescent="0.15">
      <c r="A75" s="69"/>
      <c r="B75" s="79"/>
      <c r="C75" s="79"/>
      <c r="D75" s="79"/>
      <c r="E75" s="80"/>
      <c r="G75" s="69"/>
      <c r="H75" s="79"/>
      <c r="I75" s="79"/>
      <c r="J75" s="79"/>
      <c r="K75" s="77"/>
      <c r="L75" s="79"/>
      <c r="M75" s="81"/>
      <c r="N75" s="76"/>
    </row>
    <row r="76" spans="1:14" s="11" customFormat="1" ht="9" x14ac:dyDescent="0.15">
      <c r="A76" s="71" t="s">
        <v>75</v>
      </c>
      <c r="B76" s="67">
        <v>16969.349999999999</v>
      </c>
      <c r="C76" s="67" t="s">
        <v>99</v>
      </c>
      <c r="D76" s="67">
        <v>1068.49</v>
      </c>
      <c r="E76" s="87">
        <v>18037.84</v>
      </c>
      <c r="G76" s="71" t="s">
        <v>75</v>
      </c>
      <c r="H76" s="67">
        <v>1994815.69</v>
      </c>
      <c r="I76" s="67">
        <v>1965332.53</v>
      </c>
      <c r="J76" s="67">
        <v>29483.16</v>
      </c>
      <c r="K76" s="88">
        <f t="shared" ref="K76" si="22">IF(ISERROR((H76-I76)/ABS(I76)),"",(H76-I76)/ABS(I76))</f>
        <v>1.5001614001677321E-2</v>
      </c>
      <c r="L76" s="67">
        <v>6600000</v>
      </c>
      <c r="M76" s="89">
        <f t="shared" ref="M76" si="23">H76/L76</f>
        <v>0.30224480151515148</v>
      </c>
      <c r="N76" s="68"/>
    </row>
    <row r="77" spans="1:14" ht="3" customHeight="1" x14ac:dyDescent="0.15">
      <c r="A77" s="78"/>
      <c r="B77" s="83"/>
      <c r="C77" s="83"/>
      <c r="D77" s="83"/>
      <c r="E77" s="82"/>
      <c r="G77" s="78"/>
      <c r="H77" s="83"/>
      <c r="I77" s="83"/>
      <c r="J77" s="83"/>
      <c r="K77" s="84"/>
      <c r="L77" s="83"/>
      <c r="M77" s="85"/>
      <c r="N77" s="76"/>
    </row>
    <row r="78" spans="1:14" ht="5.0999999999999996" customHeight="1" x14ac:dyDescent="0.15">
      <c r="A78" s="69"/>
      <c r="B78" s="79"/>
      <c r="C78" s="79"/>
      <c r="D78" s="79"/>
      <c r="E78" s="80"/>
      <c r="G78" s="69"/>
      <c r="H78" s="79"/>
      <c r="I78" s="79"/>
      <c r="J78" s="79"/>
      <c r="K78" s="77"/>
      <c r="L78" s="79"/>
      <c r="M78" s="81"/>
      <c r="N78" s="76"/>
    </row>
    <row r="79" spans="1:14" ht="9" x14ac:dyDescent="0.15">
      <c r="A79" s="69" t="s">
        <v>7</v>
      </c>
      <c r="B79" s="79">
        <v>120761.41</v>
      </c>
      <c r="C79" s="79" t="s">
        <v>99</v>
      </c>
      <c r="D79" s="79" t="s">
        <v>99</v>
      </c>
      <c r="E79" s="80">
        <v>120761.41</v>
      </c>
      <c r="G79" s="69" t="s">
        <v>7</v>
      </c>
      <c r="H79" s="79">
        <v>712158.83</v>
      </c>
      <c r="I79" s="79">
        <v>964312.43</v>
      </c>
      <c r="J79" s="79">
        <v>-252153.60000000001</v>
      </c>
      <c r="K79" s="77">
        <f t="shared" ref="K79:K81" si="24">IF(ISERROR((H79-I79)/ABS(I79)),"",(H79-I79)/ABS(I79))</f>
        <v>-0.26148537772140934</v>
      </c>
      <c r="L79" s="79">
        <v>2250000</v>
      </c>
      <c r="M79" s="81">
        <f t="shared" ref="M79:M81" si="25">H79/L79</f>
        <v>0.31651503555555555</v>
      </c>
      <c r="N79" s="76"/>
    </row>
    <row r="80" spans="1:14" ht="9" x14ac:dyDescent="0.15">
      <c r="A80" s="69" t="s">
        <v>55</v>
      </c>
      <c r="B80" s="79">
        <v>94501.58</v>
      </c>
      <c r="C80" s="79">
        <v>3.8</v>
      </c>
      <c r="D80" s="79">
        <v>1677.13</v>
      </c>
      <c r="E80" s="80">
        <v>96174.91</v>
      </c>
      <c r="G80" s="69" t="s">
        <v>55</v>
      </c>
      <c r="H80" s="79">
        <v>786414.48</v>
      </c>
      <c r="I80" s="79">
        <v>1142635.8899999999</v>
      </c>
      <c r="J80" s="79">
        <v>-356221.41</v>
      </c>
      <c r="K80" s="77">
        <f t="shared" si="24"/>
        <v>-0.31175408817239231</v>
      </c>
      <c r="L80" s="79">
        <v>2075000</v>
      </c>
      <c r="M80" s="81">
        <f t="shared" si="25"/>
        <v>0.37899493012048191</v>
      </c>
      <c r="N80" s="76"/>
    </row>
    <row r="81" spans="1:14" ht="9" x14ac:dyDescent="0.15">
      <c r="A81" s="69" t="s">
        <v>56</v>
      </c>
      <c r="B81" s="79">
        <v>41643.360000000001</v>
      </c>
      <c r="C81" s="79" t="s">
        <v>99</v>
      </c>
      <c r="D81" s="79">
        <v>43596.68</v>
      </c>
      <c r="E81" s="80">
        <v>85240.04</v>
      </c>
      <c r="G81" s="69" t="s">
        <v>56</v>
      </c>
      <c r="H81" s="79">
        <v>315431.96999999997</v>
      </c>
      <c r="I81" s="79">
        <v>393597.31</v>
      </c>
      <c r="J81" s="79">
        <v>-78165.34</v>
      </c>
      <c r="K81" s="77">
        <f t="shared" si="24"/>
        <v>-0.19859216009377714</v>
      </c>
      <c r="L81" s="79">
        <v>1350000</v>
      </c>
      <c r="M81" s="81">
        <f t="shared" si="25"/>
        <v>0.23365331111111109</v>
      </c>
      <c r="N81" s="76"/>
    </row>
    <row r="82" spans="1:14" ht="5.0999999999999996" customHeight="1" x14ac:dyDescent="0.15">
      <c r="A82" s="78"/>
      <c r="B82" s="83"/>
      <c r="C82" s="83"/>
      <c r="D82" s="83"/>
      <c r="E82" s="82"/>
      <c r="G82" s="78"/>
      <c r="H82" s="83"/>
      <c r="I82" s="83"/>
      <c r="J82" s="83"/>
      <c r="K82" s="84"/>
      <c r="L82" s="83"/>
      <c r="M82" s="85"/>
      <c r="N82" s="76"/>
    </row>
    <row r="83" spans="1:14" ht="3" customHeight="1" x14ac:dyDescent="0.15">
      <c r="A83" s="69"/>
      <c r="B83" s="79"/>
      <c r="C83" s="79"/>
      <c r="D83" s="79"/>
      <c r="E83" s="80"/>
      <c r="G83" s="69"/>
      <c r="H83" s="79"/>
      <c r="I83" s="79"/>
      <c r="J83" s="79"/>
      <c r="K83" s="77"/>
      <c r="L83" s="79"/>
      <c r="M83" s="81"/>
      <c r="N83" s="76"/>
    </row>
    <row r="84" spans="1:14" s="11" customFormat="1" ht="9" x14ac:dyDescent="0.15">
      <c r="A84" s="71" t="s">
        <v>76</v>
      </c>
      <c r="B84" s="67">
        <v>273875.7</v>
      </c>
      <c r="C84" s="67">
        <v>3.8</v>
      </c>
      <c r="D84" s="67">
        <v>46342.3</v>
      </c>
      <c r="E84" s="87">
        <v>320214.2</v>
      </c>
      <c r="G84" s="71" t="s">
        <v>76</v>
      </c>
      <c r="H84" s="67">
        <v>3808820.97</v>
      </c>
      <c r="I84" s="67">
        <v>4465878.16</v>
      </c>
      <c r="J84" s="67">
        <v>-657057.18999999994</v>
      </c>
      <c r="K84" s="88">
        <f t="shared" ref="K84" si="26">IF(ISERROR((H84-I84)/ABS(I84)),"",(H84-I84)/ABS(I84))</f>
        <v>-0.14712832873165529</v>
      </c>
      <c r="L84" s="67">
        <v>12275000</v>
      </c>
      <c r="M84" s="89">
        <f t="shared" ref="M84" si="27">H84/L84</f>
        <v>0.31029091405295317</v>
      </c>
      <c r="N84" s="68"/>
    </row>
    <row r="85" spans="1:14" ht="3" customHeight="1" x14ac:dyDescent="0.15">
      <c r="A85" s="78"/>
      <c r="B85" s="83"/>
      <c r="C85" s="83"/>
      <c r="D85" s="83"/>
      <c r="E85" s="82"/>
      <c r="G85" s="78"/>
      <c r="H85" s="83"/>
      <c r="I85" s="83"/>
      <c r="J85" s="83"/>
      <c r="K85" s="84" t="str">
        <f>IF(ISERROR((H85-I85)/ABS(I85)),"",(H85-I85)/ABS(I85))</f>
        <v/>
      </c>
      <c r="L85" s="83"/>
      <c r="M85" s="85"/>
      <c r="N85" s="76"/>
    </row>
    <row r="86" spans="1:14" ht="9.9499999999999993" customHeight="1" x14ac:dyDescent="0.15">
      <c r="A86" s="78"/>
      <c r="B86" s="83"/>
      <c r="C86" s="83"/>
      <c r="D86" s="83"/>
      <c r="E86" s="82"/>
      <c r="G86" s="78"/>
      <c r="H86" s="83"/>
      <c r="I86" s="83"/>
      <c r="J86" s="83"/>
      <c r="K86" s="84" t="str">
        <f>IF(ISERROR((H86-I86)/ABS(I86)),"",(H86-I86)/ABS(I86))</f>
        <v/>
      </c>
      <c r="L86" s="83"/>
      <c r="M86" s="85"/>
      <c r="N86" s="76"/>
    </row>
    <row r="87" spans="1:14" ht="3" customHeight="1" x14ac:dyDescent="0.15">
      <c r="A87" s="69"/>
      <c r="B87" s="79"/>
      <c r="C87" s="79"/>
      <c r="D87" s="79"/>
      <c r="E87" s="80"/>
      <c r="G87" s="69"/>
      <c r="H87" s="79"/>
      <c r="I87" s="79"/>
      <c r="J87" s="79"/>
      <c r="K87" s="77" t="str">
        <f>IF(ISERROR((H87-I87)/ABS(I87)),"",(H87-I87)/ABS(I87))</f>
        <v/>
      </c>
      <c r="L87" s="79"/>
      <c r="M87" s="81"/>
      <c r="N87" s="76"/>
    </row>
    <row r="88" spans="1:14" s="11" customFormat="1" ht="9" x14ac:dyDescent="0.15">
      <c r="A88" s="71" t="s">
        <v>77</v>
      </c>
      <c r="B88" s="67">
        <v>141972950.84999999</v>
      </c>
      <c r="C88" s="67">
        <v>60235639.090000004</v>
      </c>
      <c r="D88" s="67">
        <v>1482044.8</v>
      </c>
      <c r="E88" s="87">
        <v>83219356.560000002</v>
      </c>
      <c r="G88" s="71" t="s">
        <v>77</v>
      </c>
      <c r="H88" s="67">
        <v>786241938.29999995</v>
      </c>
      <c r="I88" s="67">
        <v>788320367.33000004</v>
      </c>
      <c r="J88" s="67">
        <v>-2078429.03</v>
      </c>
      <c r="K88" s="88">
        <f t="shared" ref="K88" si="28">IF(ISERROR((H88-I88)/ABS(I88)),"",(H88-I88)/ABS(I88))</f>
        <v>-2.6365283914198756E-3</v>
      </c>
      <c r="L88" s="67">
        <v>2180774600</v>
      </c>
      <c r="M88" s="89">
        <f t="shared" ref="M88" si="29">H88/L88</f>
        <v>0.36053333448582903</v>
      </c>
      <c r="N88" s="68"/>
    </row>
    <row r="89" spans="1:14" ht="3" customHeight="1" x14ac:dyDescent="0.15">
      <c r="A89" s="78"/>
      <c r="B89" s="83"/>
      <c r="C89" s="83"/>
      <c r="D89" s="83"/>
      <c r="E89" s="82"/>
      <c r="G89" s="78"/>
      <c r="H89" s="83"/>
      <c r="I89" s="83"/>
      <c r="J89" s="83"/>
      <c r="K89" s="84"/>
      <c r="L89" s="83"/>
      <c r="M89" s="85"/>
      <c r="N89" s="76"/>
    </row>
    <row r="90" spans="1:14" ht="5.0999999999999996" customHeight="1" x14ac:dyDescent="0.15">
      <c r="A90" s="69"/>
      <c r="B90" s="79"/>
      <c r="C90" s="79"/>
      <c r="D90" s="79"/>
      <c r="E90" s="80"/>
      <c r="G90" s="69"/>
      <c r="H90" s="79"/>
      <c r="I90" s="79"/>
      <c r="J90" s="79"/>
      <c r="K90" s="77"/>
      <c r="L90" s="79"/>
      <c r="M90" s="81"/>
      <c r="N90" s="76"/>
    </row>
    <row r="91" spans="1:14" ht="9" customHeight="1" x14ac:dyDescent="0.15">
      <c r="A91" s="69" t="s">
        <v>57</v>
      </c>
      <c r="B91" s="79"/>
      <c r="C91" s="79"/>
      <c r="D91" s="79"/>
      <c r="E91" s="80"/>
      <c r="G91" s="69" t="s">
        <v>57</v>
      </c>
      <c r="H91" s="79"/>
      <c r="I91" s="79"/>
      <c r="J91" s="79"/>
      <c r="K91" s="77"/>
      <c r="L91" s="79"/>
      <c r="M91" s="81"/>
      <c r="N91" s="76"/>
    </row>
    <row r="92" spans="1:14" ht="9" x14ac:dyDescent="0.15">
      <c r="A92" s="69" t="s">
        <v>59</v>
      </c>
      <c r="B92" s="79" t="s">
        <v>99</v>
      </c>
      <c r="C92" s="79" t="s">
        <v>99</v>
      </c>
      <c r="D92" s="79" t="s">
        <v>99</v>
      </c>
      <c r="E92" s="80" t="s">
        <v>99</v>
      </c>
      <c r="G92" s="69" t="s">
        <v>59</v>
      </c>
      <c r="H92" s="79">
        <v>50882893.090000004</v>
      </c>
      <c r="I92" s="79">
        <v>43641919.219999999</v>
      </c>
      <c r="J92" s="79">
        <v>7240973.8700000001</v>
      </c>
      <c r="K92" s="77">
        <f t="shared" ref="K92:K93" si="30">IF(ISERROR((H92-I92)/ABS(I92)),"",(H92-I92)/ABS(I92))</f>
        <v>0.16591786061236391</v>
      </c>
      <c r="L92" s="79">
        <v>181326600</v>
      </c>
      <c r="M92" s="81">
        <f t="shared" ref="M92:M93" si="31">H92/L92</f>
        <v>0.28061460971528723</v>
      </c>
      <c r="N92" s="76"/>
    </row>
    <row r="93" spans="1:14" ht="9" x14ac:dyDescent="0.15">
      <c r="A93" s="69" t="s">
        <v>58</v>
      </c>
      <c r="B93" s="79" t="s">
        <v>99</v>
      </c>
      <c r="C93" s="79" t="s">
        <v>99</v>
      </c>
      <c r="D93" s="79" t="s">
        <v>99</v>
      </c>
      <c r="E93" s="80" t="s">
        <v>99</v>
      </c>
      <c r="G93" s="69" t="s">
        <v>58</v>
      </c>
      <c r="H93" s="79">
        <v>28381746.84</v>
      </c>
      <c r="I93" s="79">
        <v>26785825.140000001</v>
      </c>
      <c r="J93" s="79">
        <v>1595921.7</v>
      </c>
      <c r="K93" s="77">
        <f t="shared" si="30"/>
        <v>5.9580830221159252E-2</v>
      </c>
      <c r="L93" s="79">
        <v>112203000</v>
      </c>
      <c r="M93" s="81">
        <f t="shared" si="31"/>
        <v>0.25294998208604047</v>
      </c>
      <c r="N93" s="76"/>
    </row>
    <row r="94" spans="1:14" ht="5.0999999999999996" customHeight="1" x14ac:dyDescent="0.15">
      <c r="A94" s="78"/>
      <c r="B94" s="83"/>
      <c r="C94" s="83"/>
      <c r="D94" s="83"/>
      <c r="E94" s="82"/>
      <c r="G94" s="78"/>
      <c r="H94" s="83"/>
      <c r="I94" s="83"/>
      <c r="J94" s="83"/>
      <c r="K94" s="84"/>
      <c r="L94" s="83"/>
      <c r="M94" s="85"/>
      <c r="N94" s="76"/>
    </row>
    <row r="95" spans="1:14" ht="3" customHeight="1" x14ac:dyDescent="0.15">
      <c r="A95" s="78"/>
      <c r="B95" s="79"/>
      <c r="C95" s="79"/>
      <c r="D95" s="79"/>
      <c r="E95" s="80"/>
      <c r="G95" s="69"/>
      <c r="H95" s="79"/>
      <c r="I95" s="79"/>
      <c r="J95" s="79"/>
      <c r="K95" s="77"/>
      <c r="L95" s="79"/>
      <c r="M95" s="81"/>
      <c r="N95" s="76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7" t="s">
        <v>99</v>
      </c>
      <c r="G96" s="71" t="s">
        <v>43</v>
      </c>
      <c r="H96" s="67">
        <v>79264639.930000007</v>
      </c>
      <c r="I96" s="67">
        <v>70427744.359999999</v>
      </c>
      <c r="J96" s="67">
        <v>8836895.5700000003</v>
      </c>
      <c r="K96" s="88">
        <f t="shared" ref="K96" si="32">IF(ISERROR((H96-I96)/ABS(I96)),"",(H96-I96)/ABS(I96))</f>
        <v>0.12547463574623574</v>
      </c>
      <c r="L96" s="67">
        <v>293529600</v>
      </c>
      <c r="M96" s="89">
        <f t="shared" ref="M96" si="33">H96/L96</f>
        <v>0.27003968230120579</v>
      </c>
      <c r="N96" s="68"/>
    </row>
    <row r="97" spans="1:14" ht="3" customHeight="1" x14ac:dyDescent="0.15">
      <c r="A97" s="78"/>
      <c r="B97" s="83"/>
      <c r="C97" s="83"/>
      <c r="D97" s="83"/>
      <c r="E97" s="82"/>
      <c r="G97" s="78"/>
      <c r="H97" s="83"/>
      <c r="I97" s="83"/>
      <c r="J97" s="83"/>
      <c r="K97" s="84"/>
      <c r="L97" s="83"/>
      <c r="M97" s="85"/>
      <c r="N97" s="76"/>
    </row>
    <row r="98" spans="1:14" ht="5.0999999999999996" customHeight="1" x14ac:dyDescent="0.15">
      <c r="A98" s="69"/>
      <c r="B98" s="79"/>
      <c r="C98" s="79"/>
      <c r="D98" s="79"/>
      <c r="E98" s="80"/>
      <c r="G98" s="69"/>
      <c r="H98" s="79"/>
      <c r="I98" s="79"/>
      <c r="J98" s="79"/>
      <c r="K98" s="77"/>
      <c r="L98" s="79"/>
      <c r="M98" s="81"/>
      <c r="N98" s="76"/>
    </row>
    <row r="99" spans="1:14" ht="9" customHeight="1" x14ac:dyDescent="0.15">
      <c r="A99" s="69" t="s">
        <v>36</v>
      </c>
      <c r="B99" s="79"/>
      <c r="C99" s="79"/>
      <c r="D99" s="79"/>
      <c r="E99" s="80"/>
      <c r="G99" s="69" t="s">
        <v>36</v>
      </c>
      <c r="H99" s="79"/>
      <c r="I99" s="79"/>
      <c r="J99" s="79"/>
      <c r="K99" s="77"/>
      <c r="L99" s="79"/>
      <c r="M99" s="81"/>
      <c r="N99" s="76"/>
    </row>
    <row r="100" spans="1:14" ht="9" customHeight="1" x14ac:dyDescent="0.15">
      <c r="A100" s="69" t="s">
        <v>78</v>
      </c>
      <c r="B100" s="79"/>
      <c r="C100" s="79"/>
      <c r="D100" s="79"/>
      <c r="E100" s="80"/>
      <c r="G100" s="69" t="s">
        <v>78</v>
      </c>
      <c r="H100" s="79"/>
      <c r="I100" s="79"/>
      <c r="J100" s="79"/>
      <c r="K100" s="77"/>
      <c r="L100" s="79"/>
      <c r="M100" s="81"/>
      <c r="N100" s="76"/>
    </row>
    <row r="101" spans="1:14" ht="9" x14ac:dyDescent="0.15">
      <c r="A101" s="69" t="s">
        <v>41</v>
      </c>
      <c r="B101" s="79" t="s">
        <v>99</v>
      </c>
      <c r="C101" s="79" t="s">
        <v>99</v>
      </c>
      <c r="D101" s="79" t="s">
        <v>99</v>
      </c>
      <c r="E101" s="80" t="s">
        <v>99</v>
      </c>
      <c r="G101" s="69" t="s">
        <v>41</v>
      </c>
      <c r="H101" s="79">
        <v>11658.24</v>
      </c>
      <c r="I101" s="79">
        <v>7153.42</v>
      </c>
      <c r="J101" s="79">
        <v>4504.82</v>
      </c>
      <c r="K101" s="77">
        <f t="shared" ref="K101:K102" si="34">IF(ISERROR((H101-I101)/ABS(I101)),"",(H101-I101)/ABS(I101))</f>
        <v>0.62974353526005733</v>
      </c>
      <c r="L101" s="79">
        <v>39967</v>
      </c>
      <c r="M101" s="81">
        <f t="shared" ref="M101:M102" si="35">H101/L101</f>
        <v>0.29169664973603221</v>
      </c>
      <c r="N101" s="76"/>
    </row>
    <row r="102" spans="1:14" ht="9" x14ac:dyDescent="0.15">
      <c r="A102" s="69" t="s">
        <v>84</v>
      </c>
      <c r="B102" s="79" t="s">
        <v>99</v>
      </c>
      <c r="C102" s="79" t="s">
        <v>99</v>
      </c>
      <c r="D102" s="79" t="s">
        <v>99</v>
      </c>
      <c r="E102" s="80" t="s">
        <v>99</v>
      </c>
      <c r="G102" s="69" t="s">
        <v>84</v>
      </c>
      <c r="H102" s="79">
        <v>7780893.9199999999</v>
      </c>
      <c r="I102" s="79">
        <v>6279890.6299999999</v>
      </c>
      <c r="J102" s="79">
        <v>1501003.29</v>
      </c>
      <c r="K102" s="77">
        <f t="shared" si="34"/>
        <v>0.23901742537194473</v>
      </c>
      <c r="L102" s="79">
        <v>7223580</v>
      </c>
      <c r="M102" s="81">
        <f t="shared" si="35"/>
        <v>1.0771520381860518</v>
      </c>
      <c r="N102" s="76"/>
    </row>
    <row r="103" spans="1:14" ht="9" x14ac:dyDescent="0.15">
      <c r="A103" s="69" t="s">
        <v>4</v>
      </c>
      <c r="B103" s="79"/>
      <c r="C103" s="79"/>
      <c r="D103" s="79"/>
      <c r="E103" s="80"/>
      <c r="G103" s="69" t="s">
        <v>4</v>
      </c>
      <c r="H103" s="79"/>
      <c r="I103" s="79"/>
      <c r="J103" s="79"/>
      <c r="K103" s="77"/>
      <c r="L103" s="79"/>
      <c r="M103" s="81"/>
      <c r="N103" s="76"/>
    </row>
    <row r="104" spans="1:14" ht="9" x14ac:dyDescent="0.15">
      <c r="A104" s="69" t="s">
        <v>83</v>
      </c>
      <c r="B104" s="79" t="s">
        <v>99</v>
      </c>
      <c r="C104" s="79" t="s">
        <v>99</v>
      </c>
      <c r="D104" s="79" t="s">
        <v>99</v>
      </c>
      <c r="E104" s="80" t="s">
        <v>99</v>
      </c>
      <c r="G104" s="69" t="s">
        <v>41</v>
      </c>
      <c r="H104" s="79">
        <v>872.62</v>
      </c>
      <c r="I104" s="79">
        <v>125.38</v>
      </c>
      <c r="J104" s="79">
        <v>747.24</v>
      </c>
      <c r="K104" s="77">
        <f t="shared" ref="K104:K106" si="36">IF(ISERROR((H104-I104)/ABS(I104)),"",(H104-I104)/ABS(I104))</f>
        <v>5.9598022013080243</v>
      </c>
      <c r="L104" s="79">
        <v>1146</v>
      </c>
      <c r="M104" s="81">
        <f t="shared" ref="M104:M105" si="37">H104/L104</f>
        <v>0.7614485165794066</v>
      </c>
      <c r="N104" s="76"/>
    </row>
    <row r="105" spans="1:14" ht="9" x14ac:dyDescent="0.15">
      <c r="A105" s="70" t="s">
        <v>108</v>
      </c>
      <c r="B105" s="79" t="s">
        <v>99</v>
      </c>
      <c r="C105" s="79" t="s">
        <v>99</v>
      </c>
      <c r="D105" s="79" t="s">
        <v>99</v>
      </c>
      <c r="E105" s="80" t="s">
        <v>99</v>
      </c>
      <c r="G105" s="91" t="s">
        <v>109</v>
      </c>
      <c r="H105" s="79">
        <v>-39278843.689999998</v>
      </c>
      <c r="I105" s="79">
        <v>-38580047.109999999</v>
      </c>
      <c r="J105" s="79">
        <v>-698796.58</v>
      </c>
      <c r="K105" s="77">
        <f t="shared" si="36"/>
        <v>-1.811290115866316E-2</v>
      </c>
      <c r="L105" s="79">
        <v>-67158000</v>
      </c>
      <c r="M105" s="81">
        <f t="shared" si="37"/>
        <v>0.58487214762202566</v>
      </c>
      <c r="N105" s="76"/>
    </row>
    <row r="106" spans="1:14" ht="9" x14ac:dyDescent="0.15">
      <c r="A106" s="69" t="s">
        <v>110</v>
      </c>
      <c r="B106" s="79" t="s">
        <v>99</v>
      </c>
      <c r="C106" s="79" t="s">
        <v>99</v>
      </c>
      <c r="D106" s="79" t="s">
        <v>99</v>
      </c>
      <c r="E106" s="80" t="s">
        <v>99</v>
      </c>
      <c r="G106" s="69" t="s">
        <v>110</v>
      </c>
      <c r="H106" s="79">
        <v>21732.55</v>
      </c>
      <c r="I106" s="79">
        <v>-11540.09</v>
      </c>
      <c r="J106" s="79">
        <v>33272.639999999999</v>
      </c>
      <c r="K106" s="77">
        <f t="shared" si="36"/>
        <v>2.8832218812851544</v>
      </c>
      <c r="L106" s="79" t="s">
        <v>99</v>
      </c>
      <c r="M106" s="81"/>
      <c r="N106" s="76"/>
    </row>
    <row r="107" spans="1:14" ht="9" x14ac:dyDescent="0.15">
      <c r="A107" s="69" t="s">
        <v>52</v>
      </c>
      <c r="B107" s="79"/>
      <c r="C107" s="79"/>
      <c r="D107" s="79"/>
      <c r="E107" s="80"/>
      <c r="G107" s="69" t="s">
        <v>52</v>
      </c>
      <c r="H107" s="67"/>
      <c r="I107" s="79"/>
      <c r="J107" s="79"/>
      <c r="K107" s="77"/>
      <c r="L107" s="79"/>
      <c r="M107" s="81"/>
      <c r="N107" s="76"/>
    </row>
    <row r="108" spans="1:14" ht="9" x14ac:dyDescent="0.15">
      <c r="A108" s="69" t="s">
        <v>84</v>
      </c>
      <c r="B108" s="79" t="s">
        <v>99</v>
      </c>
      <c r="C108" s="79" t="s">
        <v>99</v>
      </c>
      <c r="D108" s="79" t="s">
        <v>99</v>
      </c>
      <c r="E108" s="80" t="s">
        <v>99</v>
      </c>
      <c r="G108" s="69" t="s">
        <v>84</v>
      </c>
      <c r="H108" s="79">
        <v>1918920.1</v>
      </c>
      <c r="I108" s="79">
        <v>1142336.8400000001</v>
      </c>
      <c r="J108" s="79">
        <v>776583.26</v>
      </c>
      <c r="K108" s="77">
        <f t="shared" ref="K108:K111" si="38">IF(ISERROR((H108-I108)/ABS(I108)),"",(H108-I108)/ABS(I108))</f>
        <v>0.67981985068432171</v>
      </c>
      <c r="L108" s="79">
        <v>4782960</v>
      </c>
      <c r="M108" s="81">
        <f t="shared" ref="M108:M111" si="39">H108/L108</f>
        <v>0.40119927827119611</v>
      </c>
      <c r="N108" s="76"/>
    </row>
    <row r="109" spans="1:14" ht="9" x14ac:dyDescent="0.15">
      <c r="A109" s="69" t="s">
        <v>5</v>
      </c>
      <c r="B109" s="79"/>
      <c r="C109" s="79"/>
      <c r="D109" s="79"/>
      <c r="E109" s="80"/>
      <c r="G109" s="69" t="s">
        <v>5</v>
      </c>
      <c r="H109" s="79"/>
      <c r="I109" s="79"/>
      <c r="J109" s="79"/>
      <c r="K109" s="77"/>
      <c r="L109" s="79"/>
      <c r="M109" s="81"/>
      <c r="N109" s="76"/>
    </row>
    <row r="110" spans="1:14" ht="9" x14ac:dyDescent="0.15">
      <c r="A110" s="69" t="s">
        <v>83</v>
      </c>
      <c r="B110" s="79" t="s">
        <v>99</v>
      </c>
      <c r="C110" s="79" t="s">
        <v>99</v>
      </c>
      <c r="D110" s="79" t="s">
        <v>99</v>
      </c>
      <c r="E110" s="80" t="s">
        <v>99</v>
      </c>
      <c r="G110" s="69" t="s">
        <v>83</v>
      </c>
      <c r="H110" s="79">
        <v>13677.49</v>
      </c>
      <c r="I110" s="79">
        <v>5050.8100000000004</v>
      </c>
      <c r="J110" s="79">
        <v>8626.68</v>
      </c>
      <c r="K110" s="77">
        <f t="shared" si="38"/>
        <v>1.7079795121970536</v>
      </c>
      <c r="L110" s="79">
        <v>49140</v>
      </c>
      <c r="M110" s="81">
        <f t="shared" si="39"/>
        <v>0.27833719983719984</v>
      </c>
      <c r="N110" s="76"/>
    </row>
    <row r="111" spans="1:14" ht="9" x14ac:dyDescent="0.15">
      <c r="A111" s="69" t="s">
        <v>84</v>
      </c>
      <c r="B111" s="79" t="s">
        <v>99</v>
      </c>
      <c r="C111" s="79" t="s">
        <v>99</v>
      </c>
      <c r="D111" s="79" t="s">
        <v>99</v>
      </c>
      <c r="E111" s="80" t="s">
        <v>99</v>
      </c>
      <c r="G111" s="69" t="s">
        <v>84</v>
      </c>
      <c r="H111" s="79">
        <v>1943373.58</v>
      </c>
      <c r="I111" s="79">
        <v>2253241.2400000002</v>
      </c>
      <c r="J111" s="79">
        <v>-309867.65999999997</v>
      </c>
      <c r="K111" s="77">
        <f t="shared" si="38"/>
        <v>-0.13752085418070908</v>
      </c>
      <c r="L111" s="79">
        <v>3456180</v>
      </c>
      <c r="M111" s="81">
        <f t="shared" si="39"/>
        <v>0.56228945830367638</v>
      </c>
      <c r="N111" s="76"/>
    </row>
    <row r="112" spans="1:14" ht="5.0999999999999996" customHeight="1" x14ac:dyDescent="0.15">
      <c r="A112" s="78"/>
      <c r="B112" s="83"/>
      <c r="C112" s="83"/>
      <c r="D112" s="83"/>
      <c r="E112" s="82"/>
      <c r="G112" s="78"/>
      <c r="H112" s="83"/>
      <c r="I112" s="83"/>
      <c r="J112" s="83"/>
      <c r="K112" s="84"/>
      <c r="L112" s="83"/>
      <c r="M112" s="85"/>
      <c r="N112" s="76"/>
    </row>
    <row r="113" spans="1:14" ht="3" customHeight="1" x14ac:dyDescent="0.15">
      <c r="A113" s="69"/>
      <c r="B113" s="79"/>
      <c r="C113" s="79"/>
      <c r="D113" s="79"/>
      <c r="E113" s="80"/>
      <c r="G113" s="69"/>
      <c r="H113" s="79"/>
      <c r="I113" s="79"/>
      <c r="J113" s="79"/>
      <c r="K113" s="77"/>
      <c r="L113" s="79"/>
      <c r="M113" s="81"/>
      <c r="N113" s="76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7" t="s">
        <v>99</v>
      </c>
      <c r="G114" s="71" t="s">
        <v>44</v>
      </c>
      <c r="H114" s="67">
        <v>-27587715.190000001</v>
      </c>
      <c r="I114" s="67">
        <v>-28903788.879999999</v>
      </c>
      <c r="J114" s="67">
        <v>1316073.69</v>
      </c>
      <c r="K114" s="88">
        <f t="shared" ref="K114" si="40">IF(ISERROR((H114-I114)/ABS(I114)),"",(H114-I114)/ABS(I114))</f>
        <v>4.5532912500293551E-2</v>
      </c>
      <c r="L114" s="67">
        <v>-51605027</v>
      </c>
      <c r="M114" s="89">
        <f t="shared" ref="M114" si="41">H114/L114</f>
        <v>0.53459356178614148</v>
      </c>
      <c r="N114" s="68"/>
    </row>
    <row r="115" spans="1:14" ht="3" customHeight="1" x14ac:dyDescent="0.15">
      <c r="A115" s="78"/>
      <c r="B115" s="83"/>
      <c r="C115" s="83"/>
      <c r="D115" s="83"/>
      <c r="E115" s="82"/>
      <c r="G115" s="78"/>
      <c r="H115" s="83"/>
      <c r="I115" s="83"/>
      <c r="J115" s="83"/>
      <c r="K115" s="84"/>
      <c r="L115" s="83"/>
      <c r="M115" s="85"/>
      <c r="N115" s="76"/>
    </row>
    <row r="116" spans="1:14" ht="8.1" customHeight="1" x14ac:dyDescent="0.15">
      <c r="A116" s="78"/>
      <c r="B116" s="83"/>
      <c r="C116" s="83"/>
      <c r="D116" s="83"/>
      <c r="E116" s="82"/>
      <c r="G116" s="78"/>
      <c r="H116" s="83"/>
      <c r="I116" s="83"/>
      <c r="J116" s="83"/>
      <c r="K116" s="84"/>
      <c r="L116" s="83"/>
      <c r="M116" s="85"/>
      <c r="N116" s="76"/>
    </row>
    <row r="117" spans="1:14" ht="3" customHeight="1" x14ac:dyDescent="0.15">
      <c r="A117" s="69"/>
      <c r="B117" s="79"/>
      <c r="C117" s="79"/>
      <c r="D117" s="79"/>
      <c r="E117" s="80"/>
      <c r="G117" s="69"/>
      <c r="H117" s="79"/>
      <c r="I117" s="79"/>
      <c r="J117" s="79"/>
      <c r="K117" s="77"/>
      <c r="L117" s="79"/>
      <c r="M117" s="81"/>
      <c r="N117" s="76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7" t="s">
        <v>99</v>
      </c>
      <c r="G118" s="71" t="s">
        <v>79</v>
      </c>
      <c r="H118" s="67">
        <v>51676924.740000002</v>
      </c>
      <c r="I118" s="67">
        <v>41523955.479999997</v>
      </c>
      <c r="J118" s="67">
        <v>10152969.26</v>
      </c>
      <c r="K118" s="88">
        <f t="shared" ref="K118" si="42">IF(ISERROR((H118-I118)/ABS(I118)),"",(H118-I118)/ABS(I118))</f>
        <v>0.24450872135459689</v>
      </c>
      <c r="L118" s="67">
        <v>241924573</v>
      </c>
      <c r="M118" s="89">
        <f t="shared" ref="M118" si="43">H118/L118</f>
        <v>0.21360758892400733</v>
      </c>
      <c r="N118" s="68"/>
    </row>
    <row r="119" spans="1:14" ht="3" customHeight="1" x14ac:dyDescent="0.15">
      <c r="A119" s="78"/>
      <c r="B119" s="83"/>
      <c r="C119" s="83"/>
      <c r="D119" s="83"/>
      <c r="E119" s="82"/>
      <c r="G119" s="78"/>
      <c r="H119" s="83"/>
      <c r="I119" s="83"/>
      <c r="J119" s="83"/>
      <c r="K119" s="84"/>
      <c r="L119" s="83"/>
      <c r="M119" s="85"/>
      <c r="N119" s="76"/>
    </row>
    <row r="120" spans="1:14" ht="8.1" customHeight="1" x14ac:dyDescent="0.15">
      <c r="A120" s="75"/>
      <c r="B120" s="83"/>
      <c r="C120" s="83"/>
      <c r="D120" s="83"/>
      <c r="E120" s="82"/>
      <c r="G120" s="74"/>
      <c r="H120" s="83"/>
      <c r="I120" s="83"/>
      <c r="J120" s="83"/>
      <c r="K120" s="84"/>
      <c r="L120" s="83"/>
      <c r="M120" s="85"/>
      <c r="N120" s="76"/>
    </row>
    <row r="121" spans="1:14" ht="3" customHeight="1" x14ac:dyDescent="0.15">
      <c r="A121" s="69"/>
      <c r="B121" s="79"/>
      <c r="C121" s="79"/>
      <c r="D121" s="79"/>
      <c r="E121" s="80"/>
      <c r="G121" s="69"/>
      <c r="H121" s="79"/>
      <c r="I121" s="79"/>
      <c r="J121" s="79"/>
      <c r="K121" s="92"/>
      <c r="L121" s="79"/>
      <c r="M121" s="81"/>
      <c r="N121" s="76"/>
    </row>
    <row r="122" spans="1:14" s="11" customFormat="1" ht="9" x14ac:dyDescent="0.15">
      <c r="A122" s="71" t="s">
        <v>8</v>
      </c>
      <c r="B122" s="67">
        <v>141972950.84999999</v>
      </c>
      <c r="C122" s="67">
        <v>60235639.090000004</v>
      </c>
      <c r="D122" s="67">
        <v>1482044.8</v>
      </c>
      <c r="E122" s="87">
        <v>83219356.560000002</v>
      </c>
      <c r="G122" s="71" t="s">
        <v>8</v>
      </c>
      <c r="H122" s="67">
        <v>837918863.03999996</v>
      </c>
      <c r="I122" s="67">
        <v>829844322.80999994</v>
      </c>
      <c r="J122" s="67">
        <v>8074540.2300000004</v>
      </c>
      <c r="K122" s="88">
        <f t="shared" ref="K122" si="44">IF(ISERROR((H122-I122)/ABS(I122)),"",(H122-I122)/ABS(I122))</f>
        <v>9.7301867447356812E-3</v>
      </c>
      <c r="L122" s="67">
        <v>2422699173</v>
      </c>
      <c r="M122" s="89">
        <f t="shared" ref="M122" si="45">H122/L122</f>
        <v>0.34586170349924827</v>
      </c>
      <c r="N122" s="68"/>
    </row>
    <row r="123" spans="1:14" ht="3" customHeight="1" x14ac:dyDescent="0.15">
      <c r="A123" s="74"/>
      <c r="B123" s="83"/>
      <c r="C123" s="83"/>
      <c r="D123" s="83"/>
      <c r="E123" s="82"/>
      <c r="G123" s="74"/>
      <c r="H123" s="83"/>
      <c r="I123" s="83"/>
      <c r="J123" s="83"/>
      <c r="K123" s="93"/>
      <c r="L123" s="83"/>
      <c r="M123" s="94"/>
      <c r="N123" s="76"/>
    </row>
    <row r="124" spans="1:14" ht="6" customHeight="1" x14ac:dyDescent="0.15">
      <c r="A124" s="76"/>
      <c r="B124" s="95"/>
      <c r="C124" s="95"/>
      <c r="D124" s="95"/>
      <c r="E124" s="95"/>
      <c r="G124" s="76"/>
      <c r="H124" s="95"/>
      <c r="I124" s="95"/>
      <c r="J124" s="95"/>
      <c r="K124" s="76"/>
      <c r="L124" s="95"/>
      <c r="M124" s="76"/>
      <c r="N124" s="76"/>
    </row>
    <row r="125" spans="1:14" ht="9" customHeight="1" x14ac:dyDescent="0.15">
      <c r="A125" s="64" t="s">
        <v>80</v>
      </c>
      <c r="B125" s="65" t="s">
        <v>99</v>
      </c>
      <c r="C125" s="38"/>
      <c r="D125" s="95"/>
      <c r="E125" s="96"/>
      <c r="G125" s="64" t="s">
        <v>80</v>
      </c>
      <c r="H125" s="65">
        <v>2449516.67</v>
      </c>
      <c r="I125" s="38"/>
      <c r="J125" s="95"/>
      <c r="K125" s="76"/>
      <c r="L125" s="95"/>
      <c r="M125" s="76"/>
      <c r="N125" s="76"/>
    </row>
    <row r="126" spans="1:14" ht="9.75" customHeight="1" x14ac:dyDescent="0.15">
      <c r="A126" s="99" t="s">
        <v>131</v>
      </c>
      <c r="B126" s="99"/>
      <c r="C126" s="99"/>
      <c r="D126" s="99"/>
      <c r="E126" s="99"/>
      <c r="F126" s="6"/>
      <c r="G126" s="99" t="str">
        <f>+A126</f>
        <v>Vitoria-Gasteizen, 2019ko UZTAILAREN 11n / Vitoria-Gasteiz, 11 de JULIO DE 2019</v>
      </c>
      <c r="H126" s="99"/>
      <c r="I126" s="99"/>
      <c r="J126" s="99"/>
      <c r="K126" s="99"/>
      <c r="L126" s="99"/>
      <c r="M126" s="99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6385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6385" r:id="rId4"/>
      </mc:Fallback>
    </mc:AlternateContent>
    <mc:AlternateContent xmlns:mc="http://schemas.openxmlformats.org/markup-compatibility/2006">
      <mc:Choice Requires="x14">
        <oleObject progId="Word.Picture.8" shapeId="16386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6386" r:id="rId6"/>
      </mc:Fallback>
    </mc:AlternateContent>
    <mc:AlternateContent xmlns:mc="http://schemas.openxmlformats.org/markup-compatibility/2006">
      <mc:Choice Requires="x14">
        <oleObject progId="Word.Picture.8" shapeId="16387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6387" r:id="rId7"/>
      </mc:Fallback>
    </mc:AlternateContent>
    <mc:AlternateContent xmlns:mc="http://schemas.openxmlformats.org/markup-compatibility/2006">
      <mc:Choice Requires="x14">
        <oleObject progId="Word.Picture.8" shapeId="16388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6388" r:id="rId9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132</v>
      </c>
      <c r="B9" s="71" t="s">
        <v>24</v>
      </c>
      <c r="C9" s="71" t="s">
        <v>15</v>
      </c>
      <c r="D9" s="71" t="s">
        <v>26</v>
      </c>
      <c r="E9" s="72" t="s">
        <v>16</v>
      </c>
      <c r="G9" s="62" t="s">
        <v>133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2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2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2"/>
      <c r="N10" s="68"/>
    </row>
    <row r="11" spans="1:14" s="11" customFormat="1" ht="10.5" x14ac:dyDescent="0.15">
      <c r="A11" s="63" t="s">
        <v>134</v>
      </c>
      <c r="B11" s="71" t="s">
        <v>23</v>
      </c>
      <c r="C11" s="71" t="s">
        <v>12</v>
      </c>
      <c r="D11" s="71" t="s">
        <v>13</v>
      </c>
      <c r="E11" s="72" t="s">
        <v>17</v>
      </c>
      <c r="G11" s="62" t="s">
        <v>135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2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3"/>
      <c r="H12" s="74"/>
      <c r="I12" s="74"/>
      <c r="J12" s="74"/>
      <c r="K12" s="74"/>
      <c r="L12" s="74"/>
      <c r="M12" s="75"/>
      <c r="N12" s="76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7"/>
      <c r="L13" s="69"/>
      <c r="M13" s="78"/>
      <c r="N13" s="76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7"/>
      <c r="L14" s="69"/>
      <c r="M14" s="78"/>
      <c r="N14" s="76"/>
    </row>
    <row r="15" spans="1:14" ht="9" x14ac:dyDescent="0.15">
      <c r="A15" s="69" t="s">
        <v>81</v>
      </c>
      <c r="B15" s="79">
        <v>49381832.969999999</v>
      </c>
      <c r="C15" s="79">
        <v>6552.33</v>
      </c>
      <c r="D15" s="79">
        <v>453085.13</v>
      </c>
      <c r="E15" s="80">
        <v>49828365.770000003</v>
      </c>
      <c r="G15" s="69" t="s">
        <v>81</v>
      </c>
      <c r="H15" s="79">
        <v>420899422.81</v>
      </c>
      <c r="I15" s="79">
        <v>400644579.85000002</v>
      </c>
      <c r="J15" s="79">
        <v>20254842.960000001</v>
      </c>
      <c r="K15" s="77">
        <f t="shared" ref="K15:K21" si="0">IF(ISERROR((H15-I15)/ABS(I15)),"",(H15-I15)/ABS(I15))</f>
        <v>5.055563953363184E-2</v>
      </c>
      <c r="L15" s="79">
        <v>830000000</v>
      </c>
      <c r="M15" s="81">
        <f t="shared" ref="M15:M20" si="1">H15/L15</f>
        <v>0.5071077383253012</v>
      </c>
      <c r="N15" s="76"/>
    </row>
    <row r="16" spans="1:14" ht="9" x14ac:dyDescent="0.15">
      <c r="A16" s="69" t="s">
        <v>45</v>
      </c>
      <c r="B16" s="79">
        <v>244450.05</v>
      </c>
      <c r="C16" s="79" t="s">
        <v>99</v>
      </c>
      <c r="D16" s="79">
        <v>18343.400000000001</v>
      </c>
      <c r="E16" s="80">
        <v>262793.45</v>
      </c>
      <c r="G16" s="69" t="s">
        <v>45</v>
      </c>
      <c r="H16" s="79">
        <v>11487375.66</v>
      </c>
      <c r="I16" s="79">
        <v>35175942.469999999</v>
      </c>
      <c r="J16" s="79">
        <v>-23688566.809999999</v>
      </c>
      <c r="K16" s="77">
        <f t="shared" si="0"/>
        <v>-0.67343090608596845</v>
      </c>
      <c r="L16" s="79">
        <v>17700000</v>
      </c>
      <c r="M16" s="81">
        <f t="shared" si="1"/>
        <v>0.64900427457627119</v>
      </c>
      <c r="N16" s="76"/>
    </row>
    <row r="17" spans="1:14" ht="9" x14ac:dyDescent="0.15">
      <c r="A17" s="69" t="s">
        <v>46</v>
      </c>
      <c r="B17" s="79">
        <v>157006.54999999999</v>
      </c>
      <c r="C17" s="79" t="s">
        <v>99</v>
      </c>
      <c r="D17" s="79">
        <v>22036.19</v>
      </c>
      <c r="E17" s="80">
        <v>179042.74</v>
      </c>
      <c r="G17" s="69" t="s">
        <v>46</v>
      </c>
      <c r="H17" s="79">
        <v>4788689.92</v>
      </c>
      <c r="I17" s="79">
        <v>4846627.63</v>
      </c>
      <c r="J17" s="79">
        <v>-57937.71</v>
      </c>
      <c r="K17" s="77">
        <f t="shared" si="0"/>
        <v>-1.195423177167006E-2</v>
      </c>
      <c r="L17" s="79">
        <v>9700000</v>
      </c>
      <c r="M17" s="81">
        <f t="shared" si="1"/>
        <v>0.49367937319587629</v>
      </c>
      <c r="N17" s="76"/>
    </row>
    <row r="18" spans="1:14" ht="9" x14ac:dyDescent="0.15">
      <c r="A18" s="69" t="s">
        <v>60</v>
      </c>
      <c r="B18" s="79">
        <v>141670.37</v>
      </c>
      <c r="C18" s="79" t="s">
        <v>99</v>
      </c>
      <c r="D18" s="79" t="s">
        <v>99</v>
      </c>
      <c r="E18" s="80">
        <v>141670.37</v>
      </c>
      <c r="G18" s="69" t="s">
        <v>60</v>
      </c>
      <c r="H18" s="79">
        <v>1085529.5</v>
      </c>
      <c r="I18" s="79">
        <v>2008083.45</v>
      </c>
      <c r="J18" s="79">
        <v>-922553.95</v>
      </c>
      <c r="K18" s="77">
        <f t="shared" si="0"/>
        <v>-0.45942012519449826</v>
      </c>
      <c r="L18" s="79">
        <v>3600000</v>
      </c>
      <c r="M18" s="81">
        <f t="shared" si="1"/>
        <v>0.30153597222222223</v>
      </c>
      <c r="N18" s="76"/>
    </row>
    <row r="19" spans="1:14" ht="9" x14ac:dyDescent="0.15">
      <c r="A19" s="69" t="s">
        <v>61</v>
      </c>
      <c r="B19" s="79" t="s">
        <v>99</v>
      </c>
      <c r="C19" s="79" t="s">
        <v>99</v>
      </c>
      <c r="D19" s="79" t="s">
        <v>99</v>
      </c>
      <c r="E19" s="80" t="s">
        <v>99</v>
      </c>
      <c r="G19" s="69" t="s">
        <v>61</v>
      </c>
      <c r="H19" s="79">
        <v>2137532</v>
      </c>
      <c r="I19" s="79">
        <v>2705816.85</v>
      </c>
      <c r="J19" s="79">
        <v>-568284.85</v>
      </c>
      <c r="K19" s="77">
        <f t="shared" si="0"/>
        <v>-0.21002339829467767</v>
      </c>
      <c r="L19" s="79">
        <v>2900000</v>
      </c>
      <c r="M19" s="81">
        <f t="shared" si="1"/>
        <v>0.73707999999999996</v>
      </c>
      <c r="N19" s="76"/>
    </row>
    <row r="20" spans="1:14" ht="9" x14ac:dyDescent="0.15">
      <c r="A20" s="69" t="s">
        <v>47</v>
      </c>
      <c r="B20" s="79">
        <v>125561.81</v>
      </c>
      <c r="C20" s="79" t="s">
        <v>99</v>
      </c>
      <c r="D20" s="79">
        <v>51059.92</v>
      </c>
      <c r="E20" s="80">
        <v>176621.73</v>
      </c>
      <c r="G20" s="69" t="s">
        <v>47</v>
      </c>
      <c r="H20" s="79">
        <v>15048830.869999999</v>
      </c>
      <c r="I20" s="79">
        <v>13917231.82</v>
      </c>
      <c r="J20" s="79">
        <v>1131599.05</v>
      </c>
      <c r="K20" s="77">
        <f t="shared" si="0"/>
        <v>8.1309204634632495E-2</v>
      </c>
      <c r="L20" s="79">
        <v>29800000</v>
      </c>
      <c r="M20" s="81">
        <f t="shared" si="1"/>
        <v>0.50499432449664428</v>
      </c>
      <c r="N20" s="76"/>
    </row>
    <row r="21" spans="1:14" ht="9" x14ac:dyDescent="0.15">
      <c r="A21" s="69" t="s">
        <v>62</v>
      </c>
      <c r="B21" s="79">
        <v>52462815.740000002</v>
      </c>
      <c r="C21" s="79">
        <v>1831923.18</v>
      </c>
      <c r="D21" s="79">
        <v>184698.61</v>
      </c>
      <c r="E21" s="80">
        <v>50815591.170000002</v>
      </c>
      <c r="G21" s="69" t="s">
        <v>62</v>
      </c>
      <c r="H21" s="79">
        <v>-44951861.270000003</v>
      </c>
      <c r="I21" s="79">
        <v>-28800889.260000002</v>
      </c>
      <c r="J21" s="79">
        <v>-16150972.01</v>
      </c>
      <c r="K21" s="77">
        <f t="shared" si="0"/>
        <v>-0.56078032397531608</v>
      </c>
      <c r="L21" s="79">
        <v>-28000000</v>
      </c>
      <c r="M21" s="81"/>
      <c r="N21" s="76"/>
    </row>
    <row r="22" spans="1:14" ht="5.0999999999999996" customHeight="1" x14ac:dyDescent="0.15">
      <c r="A22" s="78"/>
      <c r="B22" s="82"/>
      <c r="C22" s="83"/>
      <c r="D22" s="83"/>
      <c r="E22" s="82"/>
      <c r="G22" s="78"/>
      <c r="H22" s="83"/>
      <c r="I22" s="83"/>
      <c r="J22" s="83"/>
      <c r="K22" s="84"/>
      <c r="L22" s="83"/>
      <c r="M22" s="85"/>
      <c r="N22" s="76"/>
    </row>
    <row r="23" spans="1:14" ht="3" customHeight="1" x14ac:dyDescent="0.15">
      <c r="A23" s="69"/>
      <c r="B23" s="79"/>
      <c r="C23" s="79"/>
      <c r="D23" s="79"/>
      <c r="E23" s="80"/>
      <c r="G23" s="69"/>
      <c r="H23" s="79"/>
      <c r="I23" s="79"/>
      <c r="J23" s="79"/>
      <c r="K23" s="77"/>
      <c r="L23" s="79"/>
      <c r="M23" s="81"/>
      <c r="N23" s="76"/>
    </row>
    <row r="24" spans="1:14" s="11" customFormat="1" ht="9" x14ac:dyDescent="0.15">
      <c r="A24" s="86" t="s">
        <v>2</v>
      </c>
      <c r="B24" s="67">
        <v>102513337.48999999</v>
      </c>
      <c r="C24" s="67">
        <v>1838475.51</v>
      </c>
      <c r="D24" s="67">
        <v>729223.25</v>
      </c>
      <c r="E24" s="87">
        <v>101404085.23</v>
      </c>
      <c r="G24" s="86" t="s">
        <v>2</v>
      </c>
      <c r="H24" s="67">
        <v>410495519.49000001</v>
      </c>
      <c r="I24" s="67">
        <v>430497392.81</v>
      </c>
      <c r="J24" s="67">
        <v>-20001873.32</v>
      </c>
      <c r="K24" s="88">
        <f t="shared" ref="K24" si="2">IF(ISERROR((H24-I24)/ABS(I24)),"",(H24-I24)/ABS(I24))</f>
        <v>-4.6462240315652312E-2</v>
      </c>
      <c r="L24" s="67">
        <v>865700000</v>
      </c>
      <c r="M24" s="89">
        <f t="shared" ref="M24" si="3">H24/L24</f>
        <v>0.47417756669747024</v>
      </c>
      <c r="N24" s="68"/>
    </row>
    <row r="25" spans="1:14" ht="3" customHeight="1" x14ac:dyDescent="0.15">
      <c r="A25" s="78"/>
      <c r="B25" s="83"/>
      <c r="C25" s="83"/>
      <c r="D25" s="83"/>
      <c r="E25" s="82"/>
      <c r="G25" s="78"/>
      <c r="H25" s="83"/>
      <c r="I25" s="83"/>
      <c r="J25" s="83"/>
      <c r="K25" s="84"/>
      <c r="L25" s="83"/>
      <c r="M25" s="85"/>
      <c r="N25" s="76"/>
    </row>
    <row r="26" spans="1:14" ht="5.0999999999999996" customHeight="1" x14ac:dyDescent="0.15">
      <c r="A26" s="69"/>
      <c r="B26" s="79"/>
      <c r="C26" s="79"/>
      <c r="D26" s="79"/>
      <c r="E26" s="80"/>
      <c r="G26" s="69"/>
      <c r="H26" s="79"/>
      <c r="I26" s="79"/>
      <c r="J26" s="79"/>
      <c r="K26" s="77"/>
      <c r="L26" s="79"/>
      <c r="M26" s="81"/>
      <c r="N26" s="76"/>
    </row>
    <row r="27" spans="1:14" ht="9" customHeight="1" x14ac:dyDescent="0.15">
      <c r="A27" s="69" t="s">
        <v>3</v>
      </c>
      <c r="B27" s="79"/>
      <c r="C27" s="79"/>
      <c r="D27" s="79"/>
      <c r="E27" s="80"/>
      <c r="G27" s="69" t="s">
        <v>3</v>
      </c>
      <c r="H27" s="79"/>
      <c r="I27" s="79"/>
      <c r="J27" s="79"/>
      <c r="K27" s="77"/>
      <c r="L27" s="79"/>
      <c r="M27" s="81"/>
      <c r="N27" s="76"/>
    </row>
    <row r="28" spans="1:14" ht="9" x14ac:dyDescent="0.15">
      <c r="A28" s="69" t="s">
        <v>45</v>
      </c>
      <c r="B28" s="79">
        <v>244450.05</v>
      </c>
      <c r="C28" s="79" t="s">
        <v>99</v>
      </c>
      <c r="D28" s="79">
        <v>18343.39</v>
      </c>
      <c r="E28" s="80">
        <v>262793.44</v>
      </c>
      <c r="G28" s="69" t="s">
        <v>45</v>
      </c>
      <c r="H28" s="79">
        <v>11487375.59</v>
      </c>
      <c r="I28" s="79">
        <v>35175942.380000003</v>
      </c>
      <c r="J28" s="79">
        <v>-23688566.789999999</v>
      </c>
      <c r="K28" s="77">
        <f t="shared" ref="K28:K31" si="4">IF(ISERROR((H28-I28)/ABS(I28)),"",(H28-I28)/ABS(I28))</f>
        <v>-0.6734309072404161</v>
      </c>
      <c r="L28" s="79">
        <v>17700000</v>
      </c>
      <c r="M28" s="81">
        <f t="shared" ref="M28:M31" si="5">H28/L28</f>
        <v>0.64900427062146893</v>
      </c>
      <c r="N28" s="76"/>
    </row>
    <row r="29" spans="1:14" ht="9" x14ac:dyDescent="0.15">
      <c r="A29" s="69" t="s">
        <v>46</v>
      </c>
      <c r="B29" s="79">
        <v>157006.54</v>
      </c>
      <c r="C29" s="79" t="s">
        <v>99</v>
      </c>
      <c r="D29" s="79">
        <v>22036.19</v>
      </c>
      <c r="E29" s="80">
        <v>179042.73</v>
      </c>
      <c r="G29" s="69" t="s">
        <v>46</v>
      </c>
      <c r="H29" s="79">
        <v>4788689.83</v>
      </c>
      <c r="I29" s="79">
        <v>4846627.34</v>
      </c>
      <c r="J29" s="79">
        <v>-57937.51</v>
      </c>
      <c r="K29" s="77">
        <f t="shared" si="4"/>
        <v>-1.1954191221147154E-2</v>
      </c>
      <c r="L29" s="79">
        <v>9700000</v>
      </c>
      <c r="M29" s="81">
        <f t="shared" si="5"/>
        <v>0.49367936391752576</v>
      </c>
      <c r="N29" s="76"/>
    </row>
    <row r="30" spans="1:14" ht="9" x14ac:dyDescent="0.15">
      <c r="A30" s="69" t="s">
        <v>63</v>
      </c>
      <c r="B30" s="79">
        <v>141670.35999999999</v>
      </c>
      <c r="C30" s="79" t="s">
        <v>99</v>
      </c>
      <c r="D30" s="79" t="s">
        <v>99</v>
      </c>
      <c r="E30" s="80">
        <v>141670.35999999999</v>
      </c>
      <c r="G30" s="69" t="s">
        <v>63</v>
      </c>
      <c r="H30" s="79">
        <v>1085529.46</v>
      </c>
      <c r="I30" s="79">
        <v>2008083.42</v>
      </c>
      <c r="J30" s="79">
        <v>-922553.96</v>
      </c>
      <c r="K30" s="77">
        <f t="shared" si="4"/>
        <v>-0.45942013703793244</v>
      </c>
      <c r="L30" s="79">
        <v>3600000</v>
      </c>
      <c r="M30" s="81">
        <f t="shared" si="5"/>
        <v>0.30153596111111108</v>
      </c>
      <c r="N30" s="76"/>
    </row>
    <row r="31" spans="1:14" ht="9" x14ac:dyDescent="0.15">
      <c r="A31" s="69" t="s">
        <v>1</v>
      </c>
      <c r="B31" s="79">
        <v>1294652.3899999999</v>
      </c>
      <c r="C31" s="79">
        <v>677144.16</v>
      </c>
      <c r="D31" s="79">
        <v>35523.300000000003</v>
      </c>
      <c r="E31" s="80">
        <v>653031.53</v>
      </c>
      <c r="G31" s="69" t="s">
        <v>1</v>
      </c>
      <c r="H31" s="79">
        <v>17794744.02</v>
      </c>
      <c r="I31" s="79">
        <v>-8182544.96</v>
      </c>
      <c r="J31" s="79">
        <v>25977288.98</v>
      </c>
      <c r="K31" s="77">
        <f t="shared" si="4"/>
        <v>3.174719981006985</v>
      </c>
      <c r="L31" s="79">
        <v>166300000</v>
      </c>
      <c r="M31" s="81">
        <f t="shared" si="5"/>
        <v>0.10700387263980757</v>
      </c>
      <c r="N31" s="76"/>
    </row>
    <row r="32" spans="1:14" ht="5.0999999999999996" customHeight="1" x14ac:dyDescent="0.15">
      <c r="A32" s="78"/>
      <c r="B32" s="83"/>
      <c r="C32" s="83"/>
      <c r="D32" s="83"/>
      <c r="E32" s="82"/>
      <c r="G32" s="78"/>
      <c r="H32" s="83"/>
      <c r="I32" s="83"/>
      <c r="J32" s="83"/>
      <c r="K32" s="84"/>
      <c r="L32" s="83"/>
      <c r="M32" s="85"/>
      <c r="N32" s="76"/>
    </row>
    <row r="33" spans="1:14" ht="3" customHeight="1" x14ac:dyDescent="0.15">
      <c r="A33" s="69"/>
      <c r="B33" s="79"/>
      <c r="C33" s="79"/>
      <c r="D33" s="79"/>
      <c r="E33" s="80"/>
      <c r="G33" s="69"/>
      <c r="H33" s="79"/>
      <c r="I33" s="79"/>
      <c r="J33" s="79"/>
      <c r="K33" s="77"/>
      <c r="L33" s="79"/>
      <c r="M33" s="81"/>
      <c r="N33" s="76"/>
    </row>
    <row r="34" spans="1:14" s="11" customFormat="1" ht="9" x14ac:dyDescent="0.15">
      <c r="A34" s="71" t="s">
        <v>10</v>
      </c>
      <c r="B34" s="67">
        <v>1837779.34</v>
      </c>
      <c r="C34" s="67">
        <v>677144.16</v>
      </c>
      <c r="D34" s="67">
        <v>75902.880000000005</v>
      </c>
      <c r="E34" s="87">
        <v>1236538.06</v>
      </c>
      <c r="G34" s="71" t="s">
        <v>10</v>
      </c>
      <c r="H34" s="67">
        <v>35156338.899999999</v>
      </c>
      <c r="I34" s="67">
        <v>33848108.18</v>
      </c>
      <c r="J34" s="67">
        <v>1308230.72</v>
      </c>
      <c r="K34" s="88">
        <f t="shared" ref="K34" si="6">IF(ISERROR((H34-I34)/ABS(I34)),"",(H34-I34)/ABS(I34))</f>
        <v>3.8650039554441025E-2</v>
      </c>
      <c r="L34" s="67">
        <v>197300000</v>
      </c>
      <c r="M34" s="89">
        <f t="shared" ref="M34" si="7">H34/L34</f>
        <v>0.17818722199695894</v>
      </c>
      <c r="N34" s="68"/>
    </row>
    <row r="35" spans="1:14" ht="3" customHeight="1" x14ac:dyDescent="0.15">
      <c r="A35" s="78"/>
      <c r="B35" s="83"/>
      <c r="C35" s="83"/>
      <c r="D35" s="83"/>
      <c r="E35" s="82"/>
      <c r="G35" s="78"/>
      <c r="H35" s="83"/>
      <c r="I35" s="83"/>
      <c r="J35" s="83"/>
      <c r="K35" s="84"/>
      <c r="L35" s="83"/>
      <c r="M35" s="85"/>
      <c r="N35" s="76"/>
    </row>
    <row r="36" spans="1:14" ht="5.0999999999999996" customHeight="1" x14ac:dyDescent="0.15">
      <c r="A36" s="78"/>
      <c r="B36" s="79"/>
      <c r="C36" s="79"/>
      <c r="D36" s="79"/>
      <c r="E36" s="80"/>
      <c r="G36" s="69"/>
      <c r="H36" s="79"/>
      <c r="I36" s="79"/>
      <c r="J36" s="79"/>
      <c r="K36" s="77"/>
      <c r="L36" s="79"/>
      <c r="M36" s="81"/>
      <c r="N36" s="76"/>
    </row>
    <row r="37" spans="1:14" ht="9" x14ac:dyDescent="0.15">
      <c r="A37" s="69" t="s">
        <v>64</v>
      </c>
      <c r="B37" s="79">
        <v>792296.07</v>
      </c>
      <c r="C37" s="79">
        <v>294.20999999999998</v>
      </c>
      <c r="D37" s="79">
        <v>294.10000000000002</v>
      </c>
      <c r="E37" s="80">
        <v>792295.96</v>
      </c>
      <c r="G37" s="69" t="s">
        <v>64</v>
      </c>
      <c r="H37" s="79">
        <v>7077467.7699999996</v>
      </c>
      <c r="I37" s="79">
        <v>8176979.29</v>
      </c>
      <c r="J37" s="79">
        <v>-1099511.52</v>
      </c>
      <c r="K37" s="77">
        <f t="shared" ref="K37:K41" si="8">IF(ISERROR((H37-I37)/ABS(I37)),"",(H37-I37)/ABS(I37))</f>
        <v>-0.13446426620459259</v>
      </c>
      <c r="L37" s="79">
        <v>14200000</v>
      </c>
      <c r="M37" s="81">
        <f t="shared" ref="M37:M41" si="9">H37/L37</f>
        <v>0.4984132232394366</v>
      </c>
      <c r="N37" s="76"/>
    </row>
    <row r="38" spans="1:14" ht="9" x14ac:dyDescent="0.15">
      <c r="A38" s="69" t="s">
        <v>90</v>
      </c>
      <c r="B38" s="79">
        <v>15485246.789999999</v>
      </c>
      <c r="C38" s="79" t="s">
        <v>99</v>
      </c>
      <c r="D38" s="79" t="s">
        <v>99</v>
      </c>
      <c r="E38" s="80">
        <v>15485246.789999999</v>
      </c>
      <c r="G38" s="69" t="s">
        <v>90</v>
      </c>
      <c r="H38" s="79">
        <v>22291960.829999998</v>
      </c>
      <c r="I38" s="79">
        <v>19914506.850000001</v>
      </c>
      <c r="J38" s="79">
        <v>2377453.98</v>
      </c>
      <c r="K38" s="77">
        <f t="shared" si="8"/>
        <v>0.11938302052405564</v>
      </c>
      <c r="L38" s="79">
        <v>21100000</v>
      </c>
      <c r="M38" s="81">
        <f t="shared" si="9"/>
        <v>1.0564910345971563</v>
      </c>
      <c r="N38" s="76"/>
    </row>
    <row r="39" spans="1:14" ht="9" x14ac:dyDescent="0.15">
      <c r="A39" s="69" t="s">
        <v>65</v>
      </c>
      <c r="B39" s="79">
        <v>268055.43</v>
      </c>
      <c r="C39" s="79">
        <v>3510</v>
      </c>
      <c r="D39" s="79">
        <v>1332.17</v>
      </c>
      <c r="E39" s="80">
        <v>265877.59999999998</v>
      </c>
      <c r="G39" s="69" t="s">
        <v>65</v>
      </c>
      <c r="H39" s="79">
        <v>4720083.8099999996</v>
      </c>
      <c r="I39" s="79">
        <v>3827798.46</v>
      </c>
      <c r="J39" s="79">
        <v>892285.35</v>
      </c>
      <c r="K39" s="77">
        <f t="shared" si="8"/>
        <v>0.23310666936210628</v>
      </c>
      <c r="L39" s="79">
        <v>6600000</v>
      </c>
      <c r="M39" s="81">
        <f t="shared" si="9"/>
        <v>0.71516421363636362</v>
      </c>
      <c r="N39" s="76"/>
    </row>
    <row r="40" spans="1:14" ht="9" x14ac:dyDescent="0.15">
      <c r="A40" s="69" t="s">
        <v>48</v>
      </c>
      <c r="B40" s="79">
        <v>189.26</v>
      </c>
      <c r="C40" s="79" t="s">
        <v>99</v>
      </c>
      <c r="D40" s="79" t="s">
        <v>99</v>
      </c>
      <c r="E40" s="80">
        <v>189.26</v>
      </c>
      <c r="G40" s="69" t="s">
        <v>48</v>
      </c>
      <c r="H40" s="79">
        <v>189.26</v>
      </c>
      <c r="I40" s="79" t="s">
        <v>99</v>
      </c>
      <c r="J40" s="79">
        <v>189.26</v>
      </c>
      <c r="K40" s="77" t="str">
        <f t="shared" si="8"/>
        <v/>
      </c>
      <c r="L40" s="79">
        <v>3400000</v>
      </c>
      <c r="M40" s="81"/>
      <c r="N40" s="76"/>
    </row>
    <row r="41" spans="1:14" ht="9" x14ac:dyDescent="0.15">
      <c r="A41" s="69" t="s">
        <v>66</v>
      </c>
      <c r="B41" s="79">
        <v>570698.69999999995</v>
      </c>
      <c r="C41" s="79" t="s">
        <v>99</v>
      </c>
      <c r="D41" s="79">
        <v>2035.31</v>
      </c>
      <c r="E41" s="80">
        <v>572734.01</v>
      </c>
      <c r="G41" s="69" t="s">
        <v>66</v>
      </c>
      <c r="H41" s="79">
        <v>617497.86</v>
      </c>
      <c r="I41" s="79">
        <v>2871210.36</v>
      </c>
      <c r="J41" s="79">
        <v>-2253712.5</v>
      </c>
      <c r="K41" s="77">
        <f t="shared" si="8"/>
        <v>-0.78493465034724941</v>
      </c>
      <c r="L41" s="79">
        <v>3390660</v>
      </c>
      <c r="M41" s="81">
        <f t="shared" si="9"/>
        <v>0.18211730459556547</v>
      </c>
      <c r="N41" s="76"/>
    </row>
    <row r="42" spans="1:14" ht="9" x14ac:dyDescent="0.15">
      <c r="A42" s="69" t="s">
        <v>53</v>
      </c>
      <c r="B42" s="79"/>
      <c r="C42" s="79"/>
      <c r="D42" s="79"/>
      <c r="E42" s="80"/>
      <c r="G42" s="69" t="s">
        <v>53</v>
      </c>
      <c r="H42" s="79"/>
      <c r="I42" s="79"/>
      <c r="J42" s="79"/>
      <c r="K42" s="77"/>
      <c r="L42" s="79"/>
      <c r="M42" s="81"/>
      <c r="N42" s="76"/>
    </row>
    <row r="43" spans="1:14" ht="5.0999999999999996" customHeight="1" x14ac:dyDescent="0.15">
      <c r="A43" s="78"/>
      <c r="B43" s="83"/>
      <c r="C43" s="83"/>
      <c r="D43" s="83"/>
      <c r="E43" s="82"/>
      <c r="G43" s="78"/>
      <c r="H43" s="83"/>
      <c r="I43" s="83"/>
      <c r="J43" s="83"/>
      <c r="K43" s="84"/>
      <c r="L43" s="83"/>
      <c r="M43" s="85"/>
      <c r="N43" s="76"/>
    </row>
    <row r="44" spans="1:14" ht="3" customHeight="1" x14ac:dyDescent="0.15">
      <c r="A44" s="69"/>
      <c r="B44" s="79"/>
      <c r="C44" s="79"/>
      <c r="D44" s="79"/>
      <c r="E44" s="80"/>
      <c r="G44" s="69"/>
      <c r="H44" s="79"/>
      <c r="I44" s="79"/>
      <c r="J44" s="79"/>
      <c r="K44" s="77"/>
      <c r="L44" s="79"/>
      <c r="M44" s="81"/>
      <c r="N44" s="76"/>
    </row>
    <row r="45" spans="1:14" s="11" customFormat="1" ht="9" x14ac:dyDescent="0.15">
      <c r="A45" s="71" t="s">
        <v>35</v>
      </c>
      <c r="B45" s="67">
        <v>121467603.08</v>
      </c>
      <c r="C45" s="67">
        <v>2519423.88</v>
      </c>
      <c r="D45" s="67">
        <v>808787.71</v>
      </c>
      <c r="E45" s="87">
        <v>119756966.91</v>
      </c>
      <c r="G45" s="71" t="s">
        <v>35</v>
      </c>
      <c r="H45" s="67">
        <v>480359057.92000002</v>
      </c>
      <c r="I45" s="67">
        <v>499135995.94999999</v>
      </c>
      <c r="J45" s="67">
        <v>-18776938.030000001</v>
      </c>
      <c r="K45" s="88">
        <f t="shared" ref="K45" si="10">IF(ISERROR((H45-I45)/ABS(I45)),"",(H45-I45)/ABS(I45))</f>
        <v>-3.7618881792450237E-2</v>
      </c>
      <c r="L45" s="67">
        <v>1111690660</v>
      </c>
      <c r="M45" s="89">
        <f t="shared" ref="M45" si="11">H45/L45</f>
        <v>0.43209777252243897</v>
      </c>
      <c r="N45" s="68"/>
    </row>
    <row r="46" spans="1:14" ht="3" customHeight="1" x14ac:dyDescent="0.15">
      <c r="A46" s="78"/>
      <c r="B46" s="83"/>
      <c r="C46" s="83"/>
      <c r="D46" s="83"/>
      <c r="E46" s="82"/>
      <c r="G46" s="78"/>
      <c r="H46" s="83"/>
      <c r="I46" s="83"/>
      <c r="J46" s="83"/>
      <c r="K46" s="84"/>
      <c r="L46" s="83"/>
      <c r="M46" s="85"/>
      <c r="N46" s="76"/>
    </row>
    <row r="47" spans="1:14" ht="5.0999999999999996" customHeight="1" x14ac:dyDescent="0.15">
      <c r="A47" s="69"/>
      <c r="B47" s="79"/>
      <c r="C47" s="79"/>
      <c r="D47" s="79"/>
      <c r="E47" s="80"/>
      <c r="G47" s="69"/>
      <c r="H47" s="79"/>
      <c r="I47" s="79"/>
      <c r="J47" s="79"/>
      <c r="K47" s="77"/>
      <c r="L47" s="79"/>
      <c r="M47" s="81"/>
      <c r="N47" s="76"/>
    </row>
    <row r="48" spans="1:14" ht="9" x14ac:dyDescent="0.15">
      <c r="A48" s="69" t="s">
        <v>82</v>
      </c>
      <c r="B48" s="79">
        <v>101855086.69</v>
      </c>
      <c r="C48" s="79">
        <v>26964191.789999999</v>
      </c>
      <c r="D48" s="79">
        <v>780386.48</v>
      </c>
      <c r="E48" s="80">
        <v>75671281.379999995</v>
      </c>
      <c r="G48" s="69" t="s">
        <v>82</v>
      </c>
      <c r="H48" s="79">
        <v>359437989.33999997</v>
      </c>
      <c r="I48" s="79">
        <v>349773177.17000002</v>
      </c>
      <c r="J48" s="79">
        <v>9664812.1699999999</v>
      </c>
      <c r="K48" s="77">
        <f t="shared" ref="K48:K51" si="12">IF(ISERROR((H48-I48)/ABS(I48)),"",(H48-I48)/ABS(I48))</f>
        <v>2.7631656172716113E-2</v>
      </c>
      <c r="L48" s="79">
        <v>691825680</v>
      </c>
      <c r="M48" s="81">
        <f t="shared" ref="M48:M51" si="13">H48/L48</f>
        <v>0.51954993827346796</v>
      </c>
      <c r="N48" s="76"/>
    </row>
    <row r="49" spans="1:14" ht="9" x14ac:dyDescent="0.15">
      <c r="A49" s="69" t="s">
        <v>67</v>
      </c>
      <c r="B49" s="79">
        <v>1944396.2</v>
      </c>
      <c r="C49" s="79">
        <v>8552.32</v>
      </c>
      <c r="D49" s="79">
        <v>1618.52</v>
      </c>
      <c r="E49" s="80">
        <v>1937462.4</v>
      </c>
      <c r="G49" s="69" t="s">
        <v>67</v>
      </c>
      <c r="H49" s="79">
        <v>13421855.02</v>
      </c>
      <c r="I49" s="79">
        <v>10705609.73</v>
      </c>
      <c r="J49" s="79">
        <v>2716245.29</v>
      </c>
      <c r="K49" s="77">
        <f t="shared" si="12"/>
        <v>0.2537216803624317</v>
      </c>
      <c r="L49" s="79">
        <v>20100000</v>
      </c>
      <c r="M49" s="81">
        <f t="shared" si="13"/>
        <v>0.66775398109452733</v>
      </c>
      <c r="N49" s="76"/>
    </row>
    <row r="50" spans="1:14" ht="9" x14ac:dyDescent="0.15">
      <c r="A50" s="69" t="s">
        <v>49</v>
      </c>
      <c r="B50" s="79">
        <v>581774.61</v>
      </c>
      <c r="C50" s="79">
        <v>9404.94</v>
      </c>
      <c r="D50" s="79">
        <v>1250.3900000000001</v>
      </c>
      <c r="E50" s="80">
        <v>573620.06000000006</v>
      </c>
      <c r="G50" s="69" t="s">
        <v>49</v>
      </c>
      <c r="H50" s="79">
        <v>3757393.25</v>
      </c>
      <c r="I50" s="79">
        <v>4382997.6399999997</v>
      </c>
      <c r="J50" s="79">
        <v>-625604.39</v>
      </c>
      <c r="K50" s="77">
        <f t="shared" si="12"/>
        <v>-0.14273436615402779</v>
      </c>
      <c r="L50" s="79">
        <v>8500000</v>
      </c>
      <c r="M50" s="81">
        <f t="shared" si="13"/>
        <v>0.44204626470588237</v>
      </c>
      <c r="N50" s="76"/>
    </row>
    <row r="51" spans="1:14" ht="9" x14ac:dyDescent="0.15">
      <c r="A51" s="69" t="s">
        <v>68</v>
      </c>
      <c r="B51" s="79">
        <v>428794.62</v>
      </c>
      <c r="C51" s="79" t="s">
        <v>99</v>
      </c>
      <c r="D51" s="79" t="s">
        <v>99</v>
      </c>
      <c r="E51" s="80">
        <v>428794.62</v>
      </c>
      <c r="G51" s="69" t="s">
        <v>68</v>
      </c>
      <c r="H51" s="79">
        <v>2758654.91</v>
      </c>
      <c r="I51" s="79">
        <v>2899617.87</v>
      </c>
      <c r="J51" s="79">
        <v>-140962.96</v>
      </c>
      <c r="K51" s="77">
        <f t="shared" si="12"/>
        <v>-4.8614323100443564E-2</v>
      </c>
      <c r="L51" s="79">
        <v>5700000</v>
      </c>
      <c r="M51" s="81">
        <f t="shared" si="13"/>
        <v>0.48397454561403513</v>
      </c>
      <c r="N51" s="76"/>
    </row>
    <row r="52" spans="1:14" ht="9" x14ac:dyDescent="0.15">
      <c r="A52" s="69" t="s">
        <v>69</v>
      </c>
      <c r="B52" s="79"/>
      <c r="C52" s="79"/>
      <c r="D52" s="79"/>
      <c r="E52" s="80"/>
      <c r="G52" s="69" t="s">
        <v>69</v>
      </c>
      <c r="H52" s="79"/>
      <c r="I52" s="79"/>
      <c r="J52" s="79"/>
      <c r="K52" s="77"/>
      <c r="L52" s="79"/>
      <c r="M52" s="81"/>
      <c r="N52" s="76"/>
    </row>
    <row r="53" spans="1:14" ht="9" x14ac:dyDescent="0.15">
      <c r="A53" s="69" t="s">
        <v>50</v>
      </c>
      <c r="B53" s="79">
        <v>15688.26</v>
      </c>
      <c r="C53" s="79">
        <v>24848</v>
      </c>
      <c r="D53" s="79" t="s">
        <v>99</v>
      </c>
      <c r="E53" s="80">
        <v>-9159.74</v>
      </c>
      <c r="G53" s="69" t="s">
        <v>50</v>
      </c>
      <c r="H53" s="79">
        <v>584784.94999999995</v>
      </c>
      <c r="I53" s="79">
        <v>435483.54</v>
      </c>
      <c r="J53" s="79">
        <v>149301.41</v>
      </c>
      <c r="K53" s="77">
        <f t="shared" ref="K53:K65" si="14">IF(ISERROR((H53-I53)/ABS(I53)),"",(H53-I53)/ABS(I53))</f>
        <v>0.34284053537362164</v>
      </c>
      <c r="L53" s="79">
        <v>645580</v>
      </c>
      <c r="M53" s="81">
        <f t="shared" ref="M53:M65" si="15">H53/L53</f>
        <v>0.90582878961553948</v>
      </c>
      <c r="N53" s="76"/>
    </row>
    <row r="54" spans="1:14" ht="9" x14ac:dyDescent="0.15">
      <c r="A54" s="69" t="s">
        <v>51</v>
      </c>
      <c r="B54" s="79">
        <v>4155.84</v>
      </c>
      <c r="C54" s="79">
        <v>8764.4500000000007</v>
      </c>
      <c r="D54" s="79" t="s">
        <v>99</v>
      </c>
      <c r="E54" s="80">
        <v>-4608.6099999999997</v>
      </c>
      <c r="G54" s="69" t="s">
        <v>51</v>
      </c>
      <c r="H54" s="79">
        <v>19662</v>
      </c>
      <c r="I54" s="79">
        <v>19531.03</v>
      </c>
      <c r="J54" s="79">
        <v>130.97</v>
      </c>
      <c r="K54" s="77">
        <f t="shared" si="14"/>
        <v>6.7057395334501647E-3</v>
      </c>
      <c r="L54" s="79">
        <v>9620</v>
      </c>
      <c r="M54" s="81">
        <f t="shared" si="15"/>
        <v>2.0438669438669437</v>
      </c>
      <c r="N54" s="76"/>
    </row>
    <row r="55" spans="1:14" ht="9" x14ac:dyDescent="0.15">
      <c r="A55" s="69" t="s">
        <v>4</v>
      </c>
      <c r="B55" s="79"/>
      <c r="C55" s="79"/>
      <c r="D55" s="79"/>
      <c r="E55" s="80"/>
      <c r="G55" s="69" t="s">
        <v>4</v>
      </c>
      <c r="H55" s="79"/>
      <c r="I55" s="79"/>
      <c r="J55" s="79"/>
      <c r="K55" s="77"/>
      <c r="L55" s="79"/>
      <c r="M55" s="81"/>
      <c r="N55" s="76"/>
    </row>
    <row r="56" spans="1:14" ht="9" x14ac:dyDescent="0.15">
      <c r="A56" s="69" t="s">
        <v>106</v>
      </c>
      <c r="B56" s="79">
        <v>36947776.43</v>
      </c>
      <c r="C56" s="79">
        <v>-395794.06</v>
      </c>
      <c r="D56" s="79" t="s">
        <v>99</v>
      </c>
      <c r="E56" s="80">
        <v>37343570.490000002</v>
      </c>
      <c r="G56" s="69" t="s">
        <v>106</v>
      </c>
      <c r="H56" s="79">
        <v>128674902.3</v>
      </c>
      <c r="I56" s="79">
        <v>115888956.63</v>
      </c>
      <c r="J56" s="79">
        <v>12785945.67</v>
      </c>
      <c r="K56" s="77">
        <f t="shared" ref="K56:K57" si="16">IF(ISERROR((H56-I56)/ABS(I56)),"",(H56-I56)/ABS(I56))</f>
        <v>0.11032928453072399</v>
      </c>
      <c r="L56" s="79">
        <v>247338000</v>
      </c>
      <c r="M56" s="81">
        <f t="shared" ref="M56" si="17">H56/L56</f>
        <v>0.52023911529971134</v>
      </c>
      <c r="N56" s="76"/>
    </row>
    <row r="57" spans="1:14" ht="9" x14ac:dyDescent="0.15">
      <c r="A57" s="69" t="s">
        <v>107</v>
      </c>
      <c r="B57" s="79">
        <v>466248.38</v>
      </c>
      <c r="C57" s="79">
        <v>395794.06</v>
      </c>
      <c r="D57" s="79" t="s">
        <v>99</v>
      </c>
      <c r="E57" s="80">
        <v>70454.320000000007</v>
      </c>
      <c r="G57" s="69" t="s">
        <v>107</v>
      </c>
      <c r="H57" s="79">
        <v>-496350.02</v>
      </c>
      <c r="I57" s="79">
        <v>-701996.84</v>
      </c>
      <c r="J57" s="79">
        <v>205646.82</v>
      </c>
      <c r="K57" s="77">
        <f t="shared" si="16"/>
        <v>0.29294550670626945</v>
      </c>
      <c r="L57" s="79" t="s">
        <v>99</v>
      </c>
      <c r="M57" s="81"/>
      <c r="N57" s="76"/>
    </row>
    <row r="58" spans="1:14" ht="9" x14ac:dyDescent="0.15">
      <c r="A58" s="69" t="s">
        <v>52</v>
      </c>
      <c r="B58" s="79">
        <v>8471504.1899999995</v>
      </c>
      <c r="C58" s="79" t="s">
        <v>99</v>
      </c>
      <c r="D58" s="79" t="s">
        <v>99</v>
      </c>
      <c r="E58" s="80">
        <v>8471504.1899999995</v>
      </c>
      <c r="G58" s="69" t="s">
        <v>52</v>
      </c>
      <c r="H58" s="79">
        <v>28869872.670000002</v>
      </c>
      <c r="I58" s="79">
        <v>28200347.149999999</v>
      </c>
      <c r="J58" s="79">
        <v>669525.52</v>
      </c>
      <c r="K58" s="77">
        <f t="shared" si="14"/>
        <v>2.3741747448665834E-2</v>
      </c>
      <c r="L58" s="79">
        <v>59787000</v>
      </c>
      <c r="M58" s="81">
        <f t="shared" si="15"/>
        <v>0.48287876411259978</v>
      </c>
      <c r="N58" s="76"/>
    </row>
    <row r="59" spans="1:14" ht="9" x14ac:dyDescent="0.15">
      <c r="A59" s="69" t="s">
        <v>5</v>
      </c>
      <c r="B59" s="79">
        <v>41059.230000000003</v>
      </c>
      <c r="C59" s="79">
        <v>27736.12</v>
      </c>
      <c r="D59" s="79" t="s">
        <v>99</v>
      </c>
      <c r="E59" s="80">
        <v>13323.11</v>
      </c>
      <c r="G59" s="69" t="s">
        <v>5</v>
      </c>
      <c r="H59" s="79">
        <v>256477.85</v>
      </c>
      <c r="I59" s="79">
        <v>308538.82</v>
      </c>
      <c r="J59" s="79">
        <v>-52060.97</v>
      </c>
      <c r="K59" s="77">
        <f t="shared" si="14"/>
        <v>-0.16873393759657213</v>
      </c>
      <c r="L59" s="79">
        <v>606060</v>
      </c>
      <c r="M59" s="81">
        <f t="shared" si="15"/>
        <v>0.4231888756888757</v>
      </c>
      <c r="N59" s="76"/>
    </row>
    <row r="60" spans="1:14" ht="9" x14ac:dyDescent="0.15">
      <c r="A60" s="69" t="s">
        <v>42</v>
      </c>
      <c r="B60" s="79">
        <v>907788.38</v>
      </c>
      <c r="C60" s="79">
        <v>177516.03</v>
      </c>
      <c r="D60" s="79" t="s">
        <v>99</v>
      </c>
      <c r="E60" s="80">
        <v>730272.35</v>
      </c>
      <c r="G60" s="69" t="s">
        <v>42</v>
      </c>
      <c r="H60" s="79">
        <v>6049212.8799999999</v>
      </c>
      <c r="I60" s="79">
        <v>6184327.2199999997</v>
      </c>
      <c r="J60" s="79">
        <v>-135114.34</v>
      </c>
      <c r="K60" s="77">
        <f t="shared" si="14"/>
        <v>-2.1847863994492817E-2</v>
      </c>
      <c r="L60" s="79">
        <v>11466000</v>
      </c>
      <c r="M60" s="81">
        <f t="shared" si="15"/>
        <v>0.52757830804116512</v>
      </c>
      <c r="N60" s="76"/>
    </row>
    <row r="61" spans="1:14" ht="9" x14ac:dyDescent="0.15">
      <c r="A61" s="69" t="s">
        <v>70</v>
      </c>
      <c r="B61" s="79"/>
      <c r="C61" s="79"/>
      <c r="D61" s="79"/>
      <c r="E61" s="80"/>
      <c r="G61" s="69" t="s">
        <v>70</v>
      </c>
      <c r="H61" s="79"/>
      <c r="I61" s="79"/>
      <c r="J61" s="79"/>
      <c r="K61" s="77"/>
      <c r="L61" s="79"/>
      <c r="M61" s="81"/>
      <c r="N61" s="76"/>
    </row>
    <row r="62" spans="1:14" ht="9" x14ac:dyDescent="0.15">
      <c r="A62" s="69" t="s">
        <v>71</v>
      </c>
      <c r="B62" s="79">
        <v>982465.49</v>
      </c>
      <c r="C62" s="79" t="s">
        <v>99</v>
      </c>
      <c r="D62" s="79" t="s">
        <v>99</v>
      </c>
      <c r="E62" s="80">
        <v>982465.49</v>
      </c>
      <c r="G62" s="69" t="s">
        <v>71</v>
      </c>
      <c r="H62" s="79">
        <v>5616228.6600000001</v>
      </c>
      <c r="I62" s="79">
        <v>4956073.96</v>
      </c>
      <c r="J62" s="79">
        <v>660154.69999999995</v>
      </c>
      <c r="K62" s="77">
        <f t="shared" si="14"/>
        <v>0.13320113971826203</v>
      </c>
      <c r="L62" s="79">
        <v>9600000</v>
      </c>
      <c r="M62" s="81">
        <f t="shared" si="15"/>
        <v>0.58502381874999998</v>
      </c>
      <c r="N62" s="76"/>
    </row>
    <row r="63" spans="1:14" ht="9" x14ac:dyDescent="0.15">
      <c r="A63" s="69" t="s">
        <v>72</v>
      </c>
      <c r="B63" s="79">
        <v>157820.94</v>
      </c>
      <c r="C63" s="79" t="s">
        <v>99</v>
      </c>
      <c r="D63" s="79" t="s">
        <v>99</v>
      </c>
      <c r="E63" s="80">
        <v>157820.94</v>
      </c>
      <c r="G63" s="69" t="s">
        <v>72</v>
      </c>
      <c r="H63" s="79">
        <v>738010.76</v>
      </c>
      <c r="I63" s="79">
        <v>834458.88</v>
      </c>
      <c r="J63" s="79">
        <v>-96448.12</v>
      </c>
      <c r="K63" s="77">
        <f t="shared" si="14"/>
        <v>-0.11558163297393395</v>
      </c>
      <c r="L63" s="79">
        <v>1700000</v>
      </c>
      <c r="M63" s="81">
        <f t="shared" si="15"/>
        <v>0.43412397647058826</v>
      </c>
      <c r="N63" s="76"/>
    </row>
    <row r="64" spans="1:14" ht="9" x14ac:dyDescent="0.15">
      <c r="A64" s="69" t="s">
        <v>73</v>
      </c>
      <c r="B64" s="79">
        <v>2401.5500000000002</v>
      </c>
      <c r="C64" s="79" t="s">
        <v>99</v>
      </c>
      <c r="D64" s="79" t="s">
        <v>99</v>
      </c>
      <c r="E64" s="80">
        <v>2401.5500000000002</v>
      </c>
      <c r="G64" s="69" t="s">
        <v>73</v>
      </c>
      <c r="H64" s="79">
        <v>125064.01</v>
      </c>
      <c r="I64" s="79">
        <v>165320.92000000001</v>
      </c>
      <c r="J64" s="79">
        <v>-40256.910000000003</v>
      </c>
      <c r="K64" s="77">
        <f t="shared" si="14"/>
        <v>-0.24350765771204283</v>
      </c>
      <c r="L64" s="79">
        <v>350000</v>
      </c>
      <c r="M64" s="81">
        <f t="shared" si="15"/>
        <v>0.35732574285714286</v>
      </c>
      <c r="N64" s="76"/>
    </row>
    <row r="65" spans="1:14" ht="9" x14ac:dyDescent="0.15">
      <c r="A65" s="69" t="s">
        <v>53</v>
      </c>
      <c r="B65" s="79">
        <v>1286068.56</v>
      </c>
      <c r="C65" s="79" t="s">
        <v>99</v>
      </c>
      <c r="D65" s="79" t="s">
        <v>99</v>
      </c>
      <c r="E65" s="80">
        <v>1286068.56</v>
      </c>
      <c r="G65" s="69" t="s">
        <v>53</v>
      </c>
      <c r="H65" s="79">
        <v>-327461.15000000002</v>
      </c>
      <c r="I65" s="79">
        <v>-768916.34</v>
      </c>
      <c r="J65" s="79">
        <v>441455.19</v>
      </c>
      <c r="K65" s="77">
        <f t="shared" si="14"/>
        <v>0.57412642576954465</v>
      </c>
      <c r="L65" s="79">
        <v>-819000</v>
      </c>
      <c r="M65" s="81">
        <f t="shared" si="15"/>
        <v>0.39983046398046401</v>
      </c>
      <c r="N65" s="76"/>
    </row>
    <row r="66" spans="1:14" ht="5.0999999999999996" customHeight="1" x14ac:dyDescent="0.15">
      <c r="A66" s="78"/>
      <c r="B66" s="83"/>
      <c r="C66" s="83"/>
      <c r="D66" s="83"/>
      <c r="E66" s="82"/>
      <c r="G66" s="78"/>
      <c r="H66" s="83"/>
      <c r="I66" s="83"/>
      <c r="J66" s="83"/>
      <c r="K66" s="84"/>
      <c r="L66" s="83"/>
      <c r="M66" s="85"/>
      <c r="N66" s="76"/>
    </row>
    <row r="67" spans="1:14" ht="3" customHeight="1" x14ac:dyDescent="0.15">
      <c r="A67" s="69"/>
      <c r="B67" s="79"/>
      <c r="C67" s="79"/>
      <c r="D67" s="79"/>
      <c r="E67" s="80"/>
      <c r="G67" s="69"/>
      <c r="H67" s="79"/>
      <c r="I67" s="79"/>
      <c r="J67" s="79"/>
      <c r="K67" s="77"/>
      <c r="L67" s="79"/>
      <c r="M67" s="81"/>
      <c r="N67" s="76"/>
    </row>
    <row r="68" spans="1:14" s="11" customFormat="1" ht="9" x14ac:dyDescent="0.15">
      <c r="A68" s="71" t="s">
        <v>9</v>
      </c>
      <c r="B68" s="67">
        <v>154093029.37</v>
      </c>
      <c r="C68" s="67">
        <v>27221013.649999999</v>
      </c>
      <c r="D68" s="67">
        <v>783255.39</v>
      </c>
      <c r="E68" s="87">
        <v>127655271.11</v>
      </c>
      <c r="G68" s="71" t="s">
        <v>9</v>
      </c>
      <c r="H68" s="67">
        <v>549486297.42999995</v>
      </c>
      <c r="I68" s="67">
        <v>523283527.38</v>
      </c>
      <c r="J68" s="67">
        <v>26202770.050000001</v>
      </c>
      <c r="K68" s="88">
        <f t="shared" ref="K68" si="18">IF(ISERROR((H68-I68)/ABS(I68)),"",(H68-I68)/ABS(I68))</f>
        <v>5.0073752906370256E-2</v>
      </c>
      <c r="L68" s="67">
        <v>1056808940</v>
      </c>
      <c r="M68" s="89">
        <f t="shared" ref="M68" si="19">H68/L68</f>
        <v>0.51994857029691666</v>
      </c>
      <c r="N68" s="68"/>
    </row>
    <row r="69" spans="1:14" ht="3" customHeight="1" x14ac:dyDescent="0.15">
      <c r="A69" s="78"/>
      <c r="B69" s="83"/>
      <c r="C69" s="83"/>
      <c r="D69" s="83"/>
      <c r="E69" s="82"/>
      <c r="G69" s="90"/>
      <c r="H69" s="83"/>
      <c r="I69" s="83"/>
      <c r="J69" s="83"/>
      <c r="K69" s="84"/>
      <c r="L69" s="83"/>
      <c r="M69" s="85"/>
      <c r="N69" s="76"/>
    </row>
    <row r="70" spans="1:14" ht="5.0999999999999996" customHeight="1" x14ac:dyDescent="0.15">
      <c r="A70" s="69"/>
      <c r="B70" s="79"/>
      <c r="C70" s="79"/>
      <c r="D70" s="79"/>
      <c r="E70" s="80"/>
      <c r="G70" s="78"/>
      <c r="H70" s="79"/>
      <c r="I70" s="79"/>
      <c r="J70" s="79"/>
      <c r="K70" s="77"/>
      <c r="L70" s="79"/>
      <c r="M70" s="81"/>
      <c r="N70" s="76"/>
    </row>
    <row r="71" spans="1:14" ht="9" x14ac:dyDescent="0.15">
      <c r="A71" s="69" t="s">
        <v>6</v>
      </c>
      <c r="B71" s="79" t="s">
        <v>99</v>
      </c>
      <c r="C71" s="79" t="s">
        <v>99</v>
      </c>
      <c r="D71" s="79" t="s">
        <v>99</v>
      </c>
      <c r="E71" s="80" t="s">
        <v>99</v>
      </c>
      <c r="G71" s="69" t="s">
        <v>6</v>
      </c>
      <c r="H71" s="79">
        <v>292949.14</v>
      </c>
      <c r="I71" s="79">
        <v>357332.6</v>
      </c>
      <c r="J71" s="79">
        <v>-64383.46</v>
      </c>
      <c r="K71" s="77">
        <f t="shared" ref="K71:K73" si="20">IF(ISERROR((H71-I71)/ABS(I71)),"",(H71-I71)/ABS(I71))</f>
        <v>-0.18017796305178976</v>
      </c>
      <c r="L71" s="79">
        <v>700000</v>
      </c>
      <c r="M71" s="81">
        <f t="shared" ref="M71:M73" si="21">H71/L71</f>
        <v>0.41849877142857145</v>
      </c>
      <c r="N71" s="76"/>
    </row>
    <row r="72" spans="1:14" ht="9" x14ac:dyDescent="0.15">
      <c r="A72" s="69" t="s">
        <v>74</v>
      </c>
      <c r="B72" s="79">
        <v>1315593.4099999999</v>
      </c>
      <c r="C72" s="79" t="s">
        <v>99</v>
      </c>
      <c r="D72" s="79">
        <v>1118.79</v>
      </c>
      <c r="E72" s="80">
        <v>1316712.2</v>
      </c>
      <c r="G72" s="69" t="s">
        <v>74</v>
      </c>
      <c r="H72" s="79">
        <v>2702410.68</v>
      </c>
      <c r="I72" s="79">
        <v>2556643.33</v>
      </c>
      <c r="J72" s="79">
        <v>145767.35</v>
      </c>
      <c r="K72" s="77">
        <f t="shared" si="20"/>
        <v>5.7015129286727723E-2</v>
      </c>
      <c r="L72" s="79">
        <v>5300000</v>
      </c>
      <c r="M72" s="81">
        <f t="shared" si="21"/>
        <v>0.50988880754716981</v>
      </c>
      <c r="N72" s="76"/>
    </row>
    <row r="73" spans="1:14" ht="9" x14ac:dyDescent="0.15">
      <c r="A73" s="69" t="s">
        <v>54</v>
      </c>
      <c r="B73" s="79">
        <v>47236.54</v>
      </c>
      <c r="C73" s="79" t="s">
        <v>99</v>
      </c>
      <c r="D73" s="79" t="s">
        <v>99</v>
      </c>
      <c r="E73" s="80">
        <v>47236.54</v>
      </c>
      <c r="G73" s="69" t="s">
        <v>54</v>
      </c>
      <c r="H73" s="79">
        <v>363404.61</v>
      </c>
      <c r="I73" s="79">
        <v>301894.33</v>
      </c>
      <c r="J73" s="79">
        <v>61510.28</v>
      </c>
      <c r="K73" s="77">
        <f t="shared" si="20"/>
        <v>0.20374771530157579</v>
      </c>
      <c r="L73" s="79">
        <v>600000</v>
      </c>
      <c r="M73" s="81">
        <f t="shared" si="21"/>
        <v>0.60567435000000003</v>
      </c>
      <c r="N73" s="76"/>
    </row>
    <row r="74" spans="1:14" ht="5.0999999999999996" customHeight="1" x14ac:dyDescent="0.15">
      <c r="A74" s="78"/>
      <c r="B74" s="83"/>
      <c r="C74" s="83"/>
      <c r="D74" s="83"/>
      <c r="E74" s="82"/>
      <c r="G74" s="78"/>
      <c r="H74" s="83"/>
      <c r="I74" s="83"/>
      <c r="J74" s="83"/>
      <c r="K74" s="84"/>
      <c r="L74" s="83"/>
      <c r="M74" s="85"/>
      <c r="N74" s="76"/>
    </row>
    <row r="75" spans="1:14" ht="3" customHeight="1" x14ac:dyDescent="0.15">
      <c r="A75" s="69"/>
      <c r="B75" s="79"/>
      <c r="C75" s="79"/>
      <c r="D75" s="79"/>
      <c r="E75" s="80"/>
      <c r="G75" s="69"/>
      <c r="H75" s="79"/>
      <c r="I75" s="79"/>
      <c r="J75" s="79"/>
      <c r="K75" s="77"/>
      <c r="L75" s="79"/>
      <c r="M75" s="81"/>
      <c r="N75" s="76"/>
    </row>
    <row r="76" spans="1:14" s="11" customFormat="1" ht="9" x14ac:dyDescent="0.15">
      <c r="A76" s="71" t="s">
        <v>75</v>
      </c>
      <c r="B76" s="67">
        <v>1362829.95</v>
      </c>
      <c r="C76" s="67" t="s">
        <v>99</v>
      </c>
      <c r="D76" s="67">
        <v>1118.79</v>
      </c>
      <c r="E76" s="87">
        <v>1363948.74</v>
      </c>
      <c r="G76" s="71" t="s">
        <v>75</v>
      </c>
      <c r="H76" s="67">
        <v>3358764.43</v>
      </c>
      <c r="I76" s="67">
        <v>3215870.26</v>
      </c>
      <c r="J76" s="67">
        <v>142894.17000000001</v>
      </c>
      <c r="K76" s="88">
        <f t="shared" ref="K76" si="22">IF(ISERROR((H76-I76)/ABS(I76)),"",(H76-I76)/ABS(I76))</f>
        <v>4.4434059351635781E-2</v>
      </c>
      <c r="L76" s="67">
        <v>6600000</v>
      </c>
      <c r="M76" s="89">
        <f t="shared" ref="M76" si="23">H76/L76</f>
        <v>0.50890370151515152</v>
      </c>
      <c r="N76" s="68"/>
    </row>
    <row r="77" spans="1:14" ht="3" customHeight="1" x14ac:dyDescent="0.15">
      <c r="A77" s="78"/>
      <c r="B77" s="83"/>
      <c r="C77" s="83"/>
      <c r="D77" s="83"/>
      <c r="E77" s="82"/>
      <c r="G77" s="78"/>
      <c r="H77" s="83"/>
      <c r="I77" s="83"/>
      <c r="J77" s="83"/>
      <c r="K77" s="84"/>
      <c r="L77" s="83"/>
      <c r="M77" s="85"/>
      <c r="N77" s="76"/>
    </row>
    <row r="78" spans="1:14" ht="5.0999999999999996" customHeight="1" x14ac:dyDescent="0.15">
      <c r="A78" s="69"/>
      <c r="B78" s="79"/>
      <c r="C78" s="79"/>
      <c r="D78" s="79"/>
      <c r="E78" s="80"/>
      <c r="G78" s="69"/>
      <c r="H78" s="79"/>
      <c r="I78" s="79"/>
      <c r="J78" s="79"/>
      <c r="K78" s="77"/>
      <c r="L78" s="79"/>
      <c r="M78" s="81"/>
      <c r="N78" s="76"/>
    </row>
    <row r="79" spans="1:14" ht="9" x14ac:dyDescent="0.15">
      <c r="A79" s="69" t="s">
        <v>7</v>
      </c>
      <c r="B79" s="79">
        <v>117876.57</v>
      </c>
      <c r="C79" s="79" t="s">
        <v>99</v>
      </c>
      <c r="D79" s="79" t="s">
        <v>99</v>
      </c>
      <c r="E79" s="80">
        <v>117876.57</v>
      </c>
      <c r="G79" s="69" t="s">
        <v>7</v>
      </c>
      <c r="H79" s="79">
        <v>830035.4</v>
      </c>
      <c r="I79" s="79">
        <v>1141178.72</v>
      </c>
      <c r="J79" s="79">
        <v>-311143.32</v>
      </c>
      <c r="K79" s="77">
        <f t="shared" ref="K79:K81" si="24">IF(ISERROR((H79-I79)/ABS(I79)),"",(H79-I79)/ABS(I79))</f>
        <v>-0.27265082545528008</v>
      </c>
      <c r="L79" s="79">
        <v>2250000</v>
      </c>
      <c r="M79" s="81">
        <f t="shared" ref="M79:M81" si="25">H79/L79</f>
        <v>0.36890462222222226</v>
      </c>
      <c r="N79" s="76"/>
    </row>
    <row r="80" spans="1:14" ht="9" x14ac:dyDescent="0.15">
      <c r="A80" s="69" t="s">
        <v>55</v>
      </c>
      <c r="B80" s="79">
        <v>92871.81</v>
      </c>
      <c r="C80" s="79" t="s">
        <v>99</v>
      </c>
      <c r="D80" s="79">
        <v>29152.74</v>
      </c>
      <c r="E80" s="80">
        <v>122024.55</v>
      </c>
      <c r="G80" s="69" t="s">
        <v>55</v>
      </c>
      <c r="H80" s="79">
        <v>908439.03</v>
      </c>
      <c r="I80" s="79">
        <v>1328820.25</v>
      </c>
      <c r="J80" s="79">
        <v>-420381.22</v>
      </c>
      <c r="K80" s="77">
        <f t="shared" si="24"/>
        <v>-0.3163567231911163</v>
      </c>
      <c r="L80" s="79">
        <v>2075000</v>
      </c>
      <c r="M80" s="81">
        <f t="shared" si="25"/>
        <v>0.43780194216867468</v>
      </c>
      <c r="N80" s="76"/>
    </row>
    <row r="81" spans="1:14" ht="9" x14ac:dyDescent="0.15">
      <c r="A81" s="69" t="s">
        <v>56</v>
      </c>
      <c r="B81" s="79">
        <v>55423.21</v>
      </c>
      <c r="C81" s="79">
        <v>104.24</v>
      </c>
      <c r="D81" s="79">
        <v>34936.559999999998</v>
      </c>
      <c r="E81" s="80">
        <v>90255.53</v>
      </c>
      <c r="G81" s="69" t="s">
        <v>56</v>
      </c>
      <c r="H81" s="79">
        <v>405687.5</v>
      </c>
      <c r="I81" s="79">
        <v>487998.94</v>
      </c>
      <c r="J81" s="79">
        <v>-82311.44</v>
      </c>
      <c r="K81" s="77">
        <f t="shared" si="24"/>
        <v>-0.16867134998285038</v>
      </c>
      <c r="L81" s="79">
        <v>1350000</v>
      </c>
      <c r="M81" s="81">
        <f t="shared" si="25"/>
        <v>0.30050925925925925</v>
      </c>
      <c r="N81" s="76"/>
    </row>
    <row r="82" spans="1:14" ht="5.0999999999999996" customHeight="1" x14ac:dyDescent="0.15">
      <c r="A82" s="78"/>
      <c r="B82" s="83"/>
      <c r="C82" s="83"/>
      <c r="D82" s="83"/>
      <c r="E82" s="82"/>
      <c r="G82" s="78"/>
      <c r="H82" s="83"/>
      <c r="I82" s="83"/>
      <c r="J82" s="83"/>
      <c r="K82" s="84"/>
      <c r="L82" s="83"/>
      <c r="M82" s="85"/>
      <c r="N82" s="76"/>
    </row>
    <row r="83" spans="1:14" ht="3" customHeight="1" x14ac:dyDescent="0.15">
      <c r="A83" s="69"/>
      <c r="B83" s="79"/>
      <c r="C83" s="79"/>
      <c r="D83" s="79"/>
      <c r="E83" s="80"/>
      <c r="G83" s="69"/>
      <c r="H83" s="79"/>
      <c r="I83" s="79"/>
      <c r="J83" s="79"/>
      <c r="K83" s="77"/>
      <c r="L83" s="79"/>
      <c r="M83" s="81"/>
      <c r="N83" s="76"/>
    </row>
    <row r="84" spans="1:14" s="11" customFormat="1" ht="9" x14ac:dyDescent="0.15">
      <c r="A84" s="71" t="s">
        <v>76</v>
      </c>
      <c r="B84" s="67">
        <v>1629001.54</v>
      </c>
      <c r="C84" s="67">
        <v>104.24</v>
      </c>
      <c r="D84" s="67">
        <v>65208.09</v>
      </c>
      <c r="E84" s="87">
        <v>1694105.39</v>
      </c>
      <c r="G84" s="71" t="s">
        <v>76</v>
      </c>
      <c r="H84" s="67">
        <v>5502926.3600000003</v>
      </c>
      <c r="I84" s="67">
        <v>6173868.1699999999</v>
      </c>
      <c r="J84" s="67">
        <v>-670941.81000000006</v>
      </c>
      <c r="K84" s="88">
        <f t="shared" ref="K84" si="26">IF(ISERROR((H84-I84)/ABS(I84)),"",(H84-I84)/ABS(I84))</f>
        <v>-0.10867446332272424</v>
      </c>
      <c r="L84" s="67">
        <v>12275000</v>
      </c>
      <c r="M84" s="89">
        <f t="shared" ref="M84" si="27">H84/L84</f>
        <v>0.44830357311608965</v>
      </c>
      <c r="N84" s="68"/>
    </row>
    <row r="85" spans="1:14" ht="3" customHeight="1" x14ac:dyDescent="0.15">
      <c r="A85" s="78"/>
      <c r="B85" s="83"/>
      <c r="C85" s="83"/>
      <c r="D85" s="83"/>
      <c r="E85" s="82"/>
      <c r="G85" s="78"/>
      <c r="H85" s="83"/>
      <c r="I85" s="83"/>
      <c r="J85" s="83"/>
      <c r="K85" s="84" t="str">
        <f>IF(ISERROR((H85-I85)/ABS(I85)),"",(H85-I85)/ABS(I85))</f>
        <v/>
      </c>
      <c r="L85" s="83"/>
      <c r="M85" s="85"/>
      <c r="N85" s="76"/>
    </row>
    <row r="86" spans="1:14" ht="9.9499999999999993" customHeight="1" x14ac:dyDescent="0.15">
      <c r="A86" s="78"/>
      <c r="B86" s="83"/>
      <c r="C86" s="83"/>
      <c r="D86" s="83"/>
      <c r="E86" s="82"/>
      <c r="G86" s="78"/>
      <c r="H86" s="83"/>
      <c r="I86" s="83"/>
      <c r="J86" s="83"/>
      <c r="K86" s="84" t="str">
        <f>IF(ISERROR((H86-I86)/ABS(I86)),"",(H86-I86)/ABS(I86))</f>
        <v/>
      </c>
      <c r="L86" s="83"/>
      <c r="M86" s="85"/>
      <c r="N86" s="76"/>
    </row>
    <row r="87" spans="1:14" ht="3" customHeight="1" x14ac:dyDescent="0.15">
      <c r="A87" s="69"/>
      <c r="B87" s="79"/>
      <c r="C87" s="79"/>
      <c r="D87" s="79"/>
      <c r="E87" s="80"/>
      <c r="G87" s="69"/>
      <c r="H87" s="79"/>
      <c r="I87" s="79"/>
      <c r="J87" s="79"/>
      <c r="K87" s="77" t="str">
        <f>IF(ISERROR((H87-I87)/ABS(I87)),"",(H87-I87)/ABS(I87))</f>
        <v/>
      </c>
      <c r="L87" s="79"/>
      <c r="M87" s="81"/>
      <c r="N87" s="76"/>
    </row>
    <row r="88" spans="1:14" s="11" customFormat="1" ht="9" x14ac:dyDescent="0.15">
      <c r="A88" s="71" t="s">
        <v>77</v>
      </c>
      <c r="B88" s="67">
        <v>277189633.99000001</v>
      </c>
      <c r="C88" s="67">
        <v>29740541.77</v>
      </c>
      <c r="D88" s="67">
        <v>1657251.19</v>
      </c>
      <c r="E88" s="87">
        <v>249106343.41</v>
      </c>
      <c r="G88" s="71" t="s">
        <v>77</v>
      </c>
      <c r="H88" s="67">
        <v>1035348281.71</v>
      </c>
      <c r="I88" s="67">
        <v>1028593391.5</v>
      </c>
      <c r="J88" s="67">
        <v>6754890.21</v>
      </c>
      <c r="K88" s="88">
        <f t="shared" ref="K88" si="28">IF(ISERROR((H88-I88)/ABS(I88)),"",(H88-I88)/ABS(I88))</f>
        <v>6.5671141442483578E-3</v>
      </c>
      <c r="L88" s="67">
        <v>2180774600</v>
      </c>
      <c r="M88" s="89">
        <f t="shared" ref="M88" si="29">H88/L88</f>
        <v>0.47476171160008929</v>
      </c>
      <c r="N88" s="68"/>
    </row>
    <row r="89" spans="1:14" ht="3" customHeight="1" x14ac:dyDescent="0.15">
      <c r="A89" s="78"/>
      <c r="B89" s="83"/>
      <c r="C89" s="83"/>
      <c r="D89" s="83"/>
      <c r="E89" s="82"/>
      <c r="G89" s="78"/>
      <c r="H89" s="83"/>
      <c r="I89" s="83"/>
      <c r="J89" s="83"/>
      <c r="K89" s="84"/>
      <c r="L89" s="83"/>
      <c r="M89" s="85"/>
      <c r="N89" s="76"/>
    </row>
    <row r="90" spans="1:14" ht="5.0999999999999996" customHeight="1" x14ac:dyDescent="0.15">
      <c r="A90" s="69"/>
      <c r="B90" s="79"/>
      <c r="C90" s="79"/>
      <c r="D90" s="79"/>
      <c r="E90" s="80"/>
      <c r="G90" s="69"/>
      <c r="H90" s="79"/>
      <c r="I90" s="79"/>
      <c r="J90" s="79"/>
      <c r="K90" s="77"/>
      <c r="L90" s="79"/>
      <c r="M90" s="81"/>
      <c r="N90" s="76"/>
    </row>
    <row r="91" spans="1:14" ht="9" customHeight="1" x14ac:dyDescent="0.15">
      <c r="A91" s="69" t="s">
        <v>57</v>
      </c>
      <c r="B91" s="79"/>
      <c r="C91" s="79"/>
      <c r="D91" s="79"/>
      <c r="E91" s="80"/>
      <c r="G91" s="69" t="s">
        <v>57</v>
      </c>
      <c r="H91" s="79"/>
      <c r="I91" s="79"/>
      <c r="J91" s="79"/>
      <c r="K91" s="77"/>
      <c r="L91" s="79"/>
      <c r="M91" s="81"/>
      <c r="N91" s="76"/>
    </row>
    <row r="92" spans="1:14" ht="9" x14ac:dyDescent="0.15">
      <c r="A92" s="69" t="s">
        <v>59</v>
      </c>
      <c r="B92" s="79">
        <v>48984654.719999999</v>
      </c>
      <c r="C92" s="79" t="s">
        <v>99</v>
      </c>
      <c r="D92" s="79" t="s">
        <v>99</v>
      </c>
      <c r="E92" s="80">
        <v>48984654.719999999</v>
      </c>
      <c r="G92" s="69" t="s">
        <v>59</v>
      </c>
      <c r="H92" s="79">
        <v>99867547.810000002</v>
      </c>
      <c r="I92" s="79">
        <v>88323002.409999996</v>
      </c>
      <c r="J92" s="79">
        <v>11544545.4</v>
      </c>
      <c r="K92" s="77">
        <f t="shared" ref="K92:K93" si="30">IF(ISERROR((H92-I92)/ABS(I92)),"",(H92-I92)/ABS(I92))</f>
        <v>0.13070825362581792</v>
      </c>
      <c r="L92" s="79">
        <v>181326600</v>
      </c>
      <c r="M92" s="81">
        <f t="shared" ref="M92:M93" si="31">H92/L92</f>
        <v>0.55076060440111929</v>
      </c>
      <c r="N92" s="76"/>
    </row>
    <row r="93" spans="1:14" ht="9" x14ac:dyDescent="0.15">
      <c r="A93" s="69" t="s">
        <v>58</v>
      </c>
      <c r="B93" s="79">
        <v>22627258.109999999</v>
      </c>
      <c r="C93" s="79" t="s">
        <v>99</v>
      </c>
      <c r="D93" s="79" t="s">
        <v>99</v>
      </c>
      <c r="E93" s="80">
        <v>22627258.109999999</v>
      </c>
      <c r="G93" s="69" t="s">
        <v>58</v>
      </c>
      <c r="H93" s="79">
        <v>51009004.950000003</v>
      </c>
      <c r="I93" s="79">
        <v>50316890.880000003</v>
      </c>
      <c r="J93" s="79">
        <v>692114.07</v>
      </c>
      <c r="K93" s="77">
        <f t="shared" si="30"/>
        <v>1.3755104059402492E-2</v>
      </c>
      <c r="L93" s="79">
        <v>112203000</v>
      </c>
      <c r="M93" s="81">
        <f t="shared" si="31"/>
        <v>0.45461355712414109</v>
      </c>
      <c r="N93" s="76"/>
    </row>
    <row r="94" spans="1:14" ht="5.0999999999999996" customHeight="1" x14ac:dyDescent="0.15">
      <c r="A94" s="78"/>
      <c r="B94" s="83"/>
      <c r="C94" s="83"/>
      <c r="D94" s="83"/>
      <c r="E94" s="82"/>
      <c r="G94" s="78"/>
      <c r="H94" s="83"/>
      <c r="I94" s="83"/>
      <c r="J94" s="83"/>
      <c r="K94" s="84"/>
      <c r="L94" s="83"/>
      <c r="M94" s="85"/>
      <c r="N94" s="76"/>
    </row>
    <row r="95" spans="1:14" ht="3" customHeight="1" x14ac:dyDescent="0.15">
      <c r="A95" s="78"/>
      <c r="B95" s="79"/>
      <c r="C95" s="79"/>
      <c r="D95" s="79"/>
      <c r="E95" s="80"/>
      <c r="G95" s="69"/>
      <c r="H95" s="79"/>
      <c r="I95" s="79"/>
      <c r="J95" s="79"/>
      <c r="K95" s="77"/>
      <c r="L95" s="79"/>
      <c r="M95" s="81"/>
      <c r="N95" s="76"/>
    </row>
    <row r="96" spans="1:14" s="11" customFormat="1" ht="9" x14ac:dyDescent="0.15">
      <c r="A96" s="71" t="s">
        <v>43</v>
      </c>
      <c r="B96" s="67">
        <v>71611912.829999998</v>
      </c>
      <c r="C96" s="67" t="s">
        <v>99</v>
      </c>
      <c r="D96" s="67" t="s">
        <v>99</v>
      </c>
      <c r="E96" s="87">
        <v>71611912.829999998</v>
      </c>
      <c r="G96" s="71" t="s">
        <v>43</v>
      </c>
      <c r="H96" s="67">
        <v>150876552.75999999</v>
      </c>
      <c r="I96" s="67">
        <v>138639893.28999999</v>
      </c>
      <c r="J96" s="67">
        <v>12236659.470000001</v>
      </c>
      <c r="K96" s="88">
        <f t="shared" ref="K96" si="32">IF(ISERROR((H96-I96)/ABS(I96)),"",(H96-I96)/ABS(I96))</f>
        <v>8.8262181826726932E-2</v>
      </c>
      <c r="L96" s="67">
        <v>293529600</v>
      </c>
      <c r="M96" s="89">
        <f t="shared" ref="M96" si="33">H96/L96</f>
        <v>0.51400796635160473</v>
      </c>
      <c r="N96" s="68"/>
    </row>
    <row r="97" spans="1:14" ht="3" customHeight="1" x14ac:dyDescent="0.15">
      <c r="A97" s="78"/>
      <c r="B97" s="83"/>
      <c r="C97" s="83"/>
      <c r="D97" s="83"/>
      <c r="E97" s="82"/>
      <c r="G97" s="78"/>
      <c r="H97" s="83"/>
      <c r="I97" s="83"/>
      <c r="J97" s="83"/>
      <c r="K97" s="84"/>
      <c r="L97" s="83"/>
      <c r="M97" s="85"/>
      <c r="N97" s="76"/>
    </row>
    <row r="98" spans="1:14" ht="5.0999999999999996" customHeight="1" x14ac:dyDescent="0.15">
      <c r="A98" s="69"/>
      <c r="B98" s="79"/>
      <c r="C98" s="79"/>
      <c r="D98" s="79"/>
      <c r="E98" s="80"/>
      <c r="G98" s="69"/>
      <c r="H98" s="79"/>
      <c r="I98" s="79"/>
      <c r="J98" s="79"/>
      <c r="K98" s="77"/>
      <c r="L98" s="79"/>
      <c r="M98" s="81"/>
      <c r="N98" s="76"/>
    </row>
    <row r="99" spans="1:14" ht="9" customHeight="1" x14ac:dyDescent="0.15">
      <c r="A99" s="69" t="s">
        <v>36</v>
      </c>
      <c r="B99" s="79"/>
      <c r="C99" s="79"/>
      <c r="D99" s="79"/>
      <c r="E99" s="80"/>
      <c r="G99" s="69" t="s">
        <v>36</v>
      </c>
      <c r="H99" s="79"/>
      <c r="I99" s="79"/>
      <c r="J99" s="79"/>
      <c r="K99" s="77"/>
      <c r="L99" s="79"/>
      <c r="M99" s="81"/>
      <c r="N99" s="76"/>
    </row>
    <row r="100" spans="1:14" ht="9" customHeight="1" x14ac:dyDescent="0.15">
      <c r="A100" s="69" t="s">
        <v>78</v>
      </c>
      <c r="B100" s="79"/>
      <c r="C100" s="79"/>
      <c r="D100" s="79"/>
      <c r="E100" s="80"/>
      <c r="G100" s="69" t="s">
        <v>78</v>
      </c>
      <c r="H100" s="79"/>
      <c r="I100" s="79"/>
      <c r="J100" s="79"/>
      <c r="K100" s="77"/>
      <c r="L100" s="79"/>
      <c r="M100" s="81"/>
      <c r="N100" s="76"/>
    </row>
    <row r="101" spans="1:14" ht="9" x14ac:dyDescent="0.15">
      <c r="A101" s="69" t="s">
        <v>41</v>
      </c>
      <c r="B101" s="79">
        <v>8009.39</v>
      </c>
      <c r="C101" s="79" t="s">
        <v>99</v>
      </c>
      <c r="D101" s="79" t="s">
        <v>99</v>
      </c>
      <c r="E101" s="80">
        <v>8009.39</v>
      </c>
      <c r="G101" s="69" t="s">
        <v>41</v>
      </c>
      <c r="H101" s="79">
        <v>19667.63</v>
      </c>
      <c r="I101" s="79">
        <v>16973.54</v>
      </c>
      <c r="J101" s="79">
        <v>2694.09</v>
      </c>
      <c r="K101" s="77">
        <f t="shared" ref="K101:K102" si="34">IF(ISERROR((H101-I101)/ABS(I101)),"",(H101-I101)/ABS(I101))</f>
        <v>0.15872292992504805</v>
      </c>
      <c r="L101" s="79">
        <v>39967</v>
      </c>
      <c r="M101" s="81">
        <f t="shared" ref="M101:M102" si="35">H101/L101</f>
        <v>0.49209672980208674</v>
      </c>
      <c r="N101" s="76"/>
    </row>
    <row r="102" spans="1:14" ht="9" x14ac:dyDescent="0.15">
      <c r="A102" s="69" t="s">
        <v>84</v>
      </c>
      <c r="B102" s="79">
        <v>635020.01</v>
      </c>
      <c r="C102" s="79" t="s">
        <v>99</v>
      </c>
      <c r="D102" s="79" t="s">
        <v>99</v>
      </c>
      <c r="E102" s="80">
        <v>635020.01</v>
      </c>
      <c r="G102" s="69" t="s">
        <v>84</v>
      </c>
      <c r="H102" s="79">
        <v>8415913.9299999997</v>
      </c>
      <c r="I102" s="79">
        <v>6691778.04</v>
      </c>
      <c r="J102" s="79">
        <v>1724135.89</v>
      </c>
      <c r="K102" s="77">
        <f t="shared" si="34"/>
        <v>0.25764989210550676</v>
      </c>
      <c r="L102" s="79">
        <v>7223580</v>
      </c>
      <c r="M102" s="81">
        <f t="shared" si="35"/>
        <v>1.1650613587722431</v>
      </c>
      <c r="N102" s="76"/>
    </row>
    <row r="103" spans="1:14" ht="9" x14ac:dyDescent="0.15">
      <c r="A103" s="69" t="s">
        <v>4</v>
      </c>
      <c r="B103" s="79"/>
      <c r="C103" s="79"/>
      <c r="D103" s="79"/>
      <c r="E103" s="80"/>
      <c r="G103" s="69" t="s">
        <v>4</v>
      </c>
      <c r="H103" s="79"/>
      <c r="I103" s="79"/>
      <c r="J103" s="79"/>
      <c r="K103" s="77"/>
      <c r="L103" s="79"/>
      <c r="M103" s="81"/>
      <c r="N103" s="76"/>
    </row>
    <row r="104" spans="1:14" ht="9" x14ac:dyDescent="0.15">
      <c r="A104" s="69" t="s">
        <v>83</v>
      </c>
      <c r="B104" s="79">
        <v>177.35</v>
      </c>
      <c r="C104" s="79" t="s">
        <v>99</v>
      </c>
      <c r="D104" s="79" t="s">
        <v>99</v>
      </c>
      <c r="E104" s="80">
        <v>177.35</v>
      </c>
      <c r="G104" s="69" t="s">
        <v>41</v>
      </c>
      <c r="H104" s="79">
        <v>1049.97</v>
      </c>
      <c r="I104" s="79">
        <v>373.98</v>
      </c>
      <c r="J104" s="79">
        <v>675.99</v>
      </c>
      <c r="K104" s="77">
        <f t="shared" ref="K104:K106" si="36">IF(ISERROR((H104-I104)/ABS(I104)),"",(H104-I104)/ABS(I104))</f>
        <v>1.8075565538264078</v>
      </c>
      <c r="L104" s="79">
        <v>1146</v>
      </c>
      <c r="M104" s="81">
        <f t="shared" ref="M104:M105" si="37">H104/L104</f>
        <v>0.9162041884816754</v>
      </c>
      <c r="N104" s="76"/>
    </row>
    <row r="105" spans="1:14" ht="9" x14ac:dyDescent="0.15">
      <c r="A105" s="70" t="s">
        <v>108</v>
      </c>
      <c r="B105" s="79" t="s">
        <v>99</v>
      </c>
      <c r="C105" s="79">
        <v>9018711.5399999991</v>
      </c>
      <c r="D105" s="79" t="s">
        <v>99</v>
      </c>
      <c r="E105" s="80">
        <v>-9018711.5399999991</v>
      </c>
      <c r="G105" s="91" t="s">
        <v>109</v>
      </c>
      <c r="H105" s="79">
        <v>-48297555.229999997</v>
      </c>
      <c r="I105" s="79">
        <v>-46861090.270000003</v>
      </c>
      <c r="J105" s="79">
        <v>-1436464.96</v>
      </c>
      <c r="K105" s="77">
        <f t="shared" si="36"/>
        <v>-3.0653682014726912E-2</v>
      </c>
      <c r="L105" s="79">
        <v>-67158000</v>
      </c>
      <c r="M105" s="81">
        <f t="shared" si="37"/>
        <v>0.71916309642931586</v>
      </c>
      <c r="N105" s="76"/>
    </row>
    <row r="106" spans="1:14" ht="9" x14ac:dyDescent="0.15">
      <c r="A106" s="69" t="s">
        <v>110</v>
      </c>
      <c r="B106" s="79">
        <v>109687.39</v>
      </c>
      <c r="C106" s="79" t="s">
        <v>99</v>
      </c>
      <c r="D106" s="79" t="s">
        <v>99</v>
      </c>
      <c r="E106" s="80">
        <v>109687.39</v>
      </c>
      <c r="G106" s="69" t="s">
        <v>110</v>
      </c>
      <c r="H106" s="79">
        <v>131419.94</v>
      </c>
      <c r="I106" s="79">
        <v>-43277.2</v>
      </c>
      <c r="J106" s="79">
        <v>174697.14</v>
      </c>
      <c r="K106" s="77">
        <f t="shared" si="36"/>
        <v>4.0367015426136632</v>
      </c>
      <c r="L106" s="79" t="s">
        <v>99</v>
      </c>
      <c r="M106" s="81"/>
      <c r="N106" s="76"/>
    </row>
    <row r="107" spans="1:14" ht="9" x14ac:dyDescent="0.15">
      <c r="A107" s="69" t="s">
        <v>52</v>
      </c>
      <c r="B107" s="79"/>
      <c r="C107" s="79"/>
      <c r="D107" s="79"/>
      <c r="E107" s="80"/>
      <c r="G107" s="69" t="s">
        <v>52</v>
      </c>
      <c r="H107" s="67"/>
      <c r="I107" s="79"/>
      <c r="J107" s="79"/>
      <c r="K107" s="77"/>
      <c r="L107" s="79"/>
      <c r="M107" s="81"/>
      <c r="N107" s="76"/>
    </row>
    <row r="108" spans="1:14" ht="9" x14ac:dyDescent="0.15">
      <c r="A108" s="69" t="s">
        <v>84</v>
      </c>
      <c r="B108" s="79">
        <v>1313848.06</v>
      </c>
      <c r="C108" s="79" t="s">
        <v>99</v>
      </c>
      <c r="D108" s="79" t="s">
        <v>99</v>
      </c>
      <c r="E108" s="80">
        <v>1313848.06</v>
      </c>
      <c r="G108" s="69" t="s">
        <v>84</v>
      </c>
      <c r="H108" s="79">
        <v>3232768.16</v>
      </c>
      <c r="I108" s="79">
        <v>2563304.34</v>
      </c>
      <c r="J108" s="79">
        <v>669463.81999999995</v>
      </c>
      <c r="K108" s="77">
        <f t="shared" ref="K108:K111" si="38">IF(ISERROR((H108-I108)/ABS(I108)),"",(H108-I108)/ABS(I108))</f>
        <v>0.26117219463686481</v>
      </c>
      <c r="L108" s="79">
        <v>4782960</v>
      </c>
      <c r="M108" s="81">
        <f t="shared" ref="M108:M111" si="39">H108/L108</f>
        <v>0.67589278605716963</v>
      </c>
      <c r="N108" s="76"/>
    </row>
    <row r="109" spans="1:14" ht="9" x14ac:dyDescent="0.15">
      <c r="A109" s="69" t="s">
        <v>5</v>
      </c>
      <c r="B109" s="79"/>
      <c r="C109" s="79"/>
      <c r="D109" s="79"/>
      <c r="E109" s="80"/>
      <c r="G109" s="69" t="s">
        <v>5</v>
      </c>
      <c r="H109" s="79"/>
      <c r="I109" s="79"/>
      <c r="J109" s="79"/>
      <c r="K109" s="77"/>
      <c r="L109" s="79"/>
      <c r="M109" s="81"/>
      <c r="N109" s="76"/>
    </row>
    <row r="110" spans="1:14" ht="9" x14ac:dyDescent="0.15">
      <c r="A110" s="69" t="s">
        <v>83</v>
      </c>
      <c r="B110" s="79">
        <v>11938.44</v>
      </c>
      <c r="C110" s="79" t="s">
        <v>99</v>
      </c>
      <c r="D110" s="79" t="s">
        <v>99</v>
      </c>
      <c r="E110" s="80">
        <v>11938.44</v>
      </c>
      <c r="G110" s="69" t="s">
        <v>83</v>
      </c>
      <c r="H110" s="79">
        <v>25615.93</v>
      </c>
      <c r="I110" s="79">
        <v>16388.490000000002</v>
      </c>
      <c r="J110" s="79">
        <v>9227.44</v>
      </c>
      <c r="K110" s="77">
        <f t="shared" si="38"/>
        <v>0.56304394120507728</v>
      </c>
      <c r="L110" s="79">
        <v>49140</v>
      </c>
      <c r="M110" s="81">
        <f t="shared" si="39"/>
        <v>0.5212846967846968</v>
      </c>
      <c r="N110" s="76"/>
    </row>
    <row r="111" spans="1:14" ht="9" x14ac:dyDescent="0.15">
      <c r="A111" s="69" t="s">
        <v>84</v>
      </c>
      <c r="B111" s="79">
        <v>297531.21999999997</v>
      </c>
      <c r="C111" s="79" t="s">
        <v>99</v>
      </c>
      <c r="D111" s="79" t="s">
        <v>99</v>
      </c>
      <c r="E111" s="80">
        <v>297531.21999999997</v>
      </c>
      <c r="G111" s="69" t="s">
        <v>84</v>
      </c>
      <c r="H111" s="79">
        <v>2240904.7999999998</v>
      </c>
      <c r="I111" s="79">
        <v>2673720.64</v>
      </c>
      <c r="J111" s="79">
        <v>-432815.84</v>
      </c>
      <c r="K111" s="77">
        <f t="shared" si="38"/>
        <v>-0.1618777345414816</v>
      </c>
      <c r="L111" s="79">
        <v>3456180</v>
      </c>
      <c r="M111" s="81">
        <f t="shared" si="39"/>
        <v>0.64837618411078124</v>
      </c>
      <c r="N111" s="76"/>
    </row>
    <row r="112" spans="1:14" ht="5.0999999999999996" customHeight="1" x14ac:dyDescent="0.15">
      <c r="A112" s="78"/>
      <c r="B112" s="83"/>
      <c r="C112" s="83"/>
      <c r="D112" s="83"/>
      <c r="E112" s="82"/>
      <c r="G112" s="78"/>
      <c r="H112" s="83"/>
      <c r="I112" s="83"/>
      <c r="J112" s="83"/>
      <c r="K112" s="84"/>
      <c r="L112" s="83"/>
      <c r="M112" s="85"/>
      <c r="N112" s="76"/>
    </row>
    <row r="113" spans="1:14" ht="3" customHeight="1" x14ac:dyDescent="0.15">
      <c r="A113" s="69"/>
      <c r="B113" s="79"/>
      <c r="C113" s="79"/>
      <c r="D113" s="79"/>
      <c r="E113" s="80"/>
      <c r="G113" s="69"/>
      <c r="H113" s="79"/>
      <c r="I113" s="79"/>
      <c r="J113" s="79"/>
      <c r="K113" s="77"/>
      <c r="L113" s="79"/>
      <c r="M113" s="81"/>
      <c r="N113" s="76"/>
    </row>
    <row r="114" spans="1:14" s="11" customFormat="1" ht="9" x14ac:dyDescent="0.15">
      <c r="A114" s="71" t="s">
        <v>44</v>
      </c>
      <c r="B114" s="67">
        <v>2376211.86</v>
      </c>
      <c r="C114" s="67">
        <v>9018711.5399999991</v>
      </c>
      <c r="D114" s="67" t="s">
        <v>99</v>
      </c>
      <c r="E114" s="87">
        <v>-6642499.6799999997</v>
      </c>
      <c r="G114" s="71" t="s">
        <v>44</v>
      </c>
      <c r="H114" s="67">
        <v>-34230214.869999997</v>
      </c>
      <c r="I114" s="67">
        <v>-34941828.439999998</v>
      </c>
      <c r="J114" s="67">
        <v>711613.57</v>
      </c>
      <c r="K114" s="88">
        <f t="shared" ref="K114" si="40">IF(ISERROR((H114-I114)/ABS(I114)),"",(H114-I114)/ABS(I114))</f>
        <v>2.0365664928552331E-2</v>
      </c>
      <c r="L114" s="67">
        <v>-51605027</v>
      </c>
      <c r="M114" s="89">
        <f t="shared" ref="M114" si="41">H114/L114</f>
        <v>0.66331163570556795</v>
      </c>
      <c r="N114" s="68"/>
    </row>
    <row r="115" spans="1:14" ht="3" customHeight="1" x14ac:dyDescent="0.15">
      <c r="A115" s="78"/>
      <c r="B115" s="83"/>
      <c r="C115" s="83"/>
      <c r="D115" s="83"/>
      <c r="E115" s="82"/>
      <c r="G115" s="78"/>
      <c r="H115" s="83"/>
      <c r="I115" s="83"/>
      <c r="J115" s="83"/>
      <c r="K115" s="84"/>
      <c r="L115" s="83"/>
      <c r="M115" s="85"/>
      <c r="N115" s="76"/>
    </row>
    <row r="116" spans="1:14" ht="8.1" customHeight="1" x14ac:dyDescent="0.15">
      <c r="A116" s="78"/>
      <c r="B116" s="83"/>
      <c r="C116" s="83"/>
      <c r="D116" s="83"/>
      <c r="E116" s="82"/>
      <c r="G116" s="78"/>
      <c r="H116" s="83"/>
      <c r="I116" s="83"/>
      <c r="J116" s="83"/>
      <c r="K116" s="84"/>
      <c r="L116" s="83"/>
      <c r="M116" s="85"/>
      <c r="N116" s="76"/>
    </row>
    <row r="117" spans="1:14" ht="3" customHeight="1" x14ac:dyDescent="0.15">
      <c r="A117" s="69"/>
      <c r="B117" s="79"/>
      <c r="C117" s="79"/>
      <c r="D117" s="79"/>
      <c r="E117" s="80"/>
      <c r="G117" s="69"/>
      <c r="H117" s="79"/>
      <c r="I117" s="79"/>
      <c r="J117" s="79"/>
      <c r="K117" s="77"/>
      <c r="L117" s="79"/>
      <c r="M117" s="81"/>
      <c r="N117" s="76"/>
    </row>
    <row r="118" spans="1:14" s="11" customFormat="1" ht="9" x14ac:dyDescent="0.15">
      <c r="A118" s="71" t="s">
        <v>79</v>
      </c>
      <c r="B118" s="67">
        <v>73988124.689999998</v>
      </c>
      <c r="C118" s="67">
        <v>9018711.5399999991</v>
      </c>
      <c r="D118" s="67" t="s">
        <v>99</v>
      </c>
      <c r="E118" s="87">
        <v>64969413.149999999</v>
      </c>
      <c r="G118" s="71" t="s">
        <v>79</v>
      </c>
      <c r="H118" s="67">
        <v>116646337.89</v>
      </c>
      <c r="I118" s="67">
        <v>103698064.84999999</v>
      </c>
      <c r="J118" s="67">
        <v>12948273.039999999</v>
      </c>
      <c r="K118" s="88">
        <f t="shared" ref="K118" si="42">IF(ISERROR((H118-I118)/ABS(I118)),"",(H118-I118)/ABS(I118))</f>
        <v>0.12486513667087017</v>
      </c>
      <c r="L118" s="67">
        <v>241924573</v>
      </c>
      <c r="M118" s="89">
        <f t="shared" ref="M118" si="43">H118/L118</f>
        <v>0.48215994118960376</v>
      </c>
      <c r="N118" s="68"/>
    </row>
    <row r="119" spans="1:14" ht="3" customHeight="1" x14ac:dyDescent="0.15">
      <c r="A119" s="78"/>
      <c r="B119" s="83"/>
      <c r="C119" s="83"/>
      <c r="D119" s="83"/>
      <c r="E119" s="82"/>
      <c r="G119" s="78"/>
      <c r="H119" s="83"/>
      <c r="I119" s="83"/>
      <c r="J119" s="83"/>
      <c r="K119" s="84"/>
      <c r="L119" s="83"/>
      <c r="M119" s="85"/>
      <c r="N119" s="76"/>
    </row>
    <row r="120" spans="1:14" ht="8.1" customHeight="1" x14ac:dyDescent="0.15">
      <c r="A120" s="75"/>
      <c r="B120" s="83"/>
      <c r="C120" s="83"/>
      <c r="D120" s="83"/>
      <c r="E120" s="82"/>
      <c r="G120" s="74"/>
      <c r="H120" s="83"/>
      <c r="I120" s="83"/>
      <c r="J120" s="83"/>
      <c r="K120" s="84"/>
      <c r="L120" s="83"/>
      <c r="M120" s="85"/>
      <c r="N120" s="76"/>
    </row>
    <row r="121" spans="1:14" ht="3" customHeight="1" x14ac:dyDescent="0.15">
      <c r="A121" s="69"/>
      <c r="B121" s="79"/>
      <c r="C121" s="79"/>
      <c r="D121" s="79"/>
      <c r="E121" s="80"/>
      <c r="G121" s="69"/>
      <c r="H121" s="79"/>
      <c r="I121" s="79"/>
      <c r="J121" s="79"/>
      <c r="K121" s="92"/>
      <c r="L121" s="79"/>
      <c r="M121" s="81"/>
      <c r="N121" s="76"/>
    </row>
    <row r="122" spans="1:14" s="11" customFormat="1" ht="9" x14ac:dyDescent="0.15">
      <c r="A122" s="71" t="s">
        <v>8</v>
      </c>
      <c r="B122" s="67">
        <v>351177758.68000001</v>
      </c>
      <c r="C122" s="67">
        <v>38759253.310000002</v>
      </c>
      <c r="D122" s="67">
        <v>1657251.19</v>
      </c>
      <c r="E122" s="87">
        <v>314075756.56</v>
      </c>
      <c r="G122" s="71" t="s">
        <v>8</v>
      </c>
      <c r="H122" s="67">
        <v>1151994619.5999999</v>
      </c>
      <c r="I122" s="67">
        <v>1132291456.3499999</v>
      </c>
      <c r="J122" s="67">
        <v>19703163.25</v>
      </c>
      <c r="K122" s="88">
        <f t="shared" ref="K122" si="44">IF(ISERROR((H122-I122)/ABS(I122)),"",(H122-I122)/ABS(I122))</f>
        <v>1.7401140969052407E-2</v>
      </c>
      <c r="L122" s="67">
        <v>2422699173</v>
      </c>
      <c r="M122" s="89">
        <f t="shared" ref="M122" si="45">H122/L122</f>
        <v>0.47550047997642997</v>
      </c>
      <c r="N122" s="68"/>
    </row>
    <row r="123" spans="1:14" ht="3" customHeight="1" x14ac:dyDescent="0.15">
      <c r="A123" s="74"/>
      <c r="B123" s="83"/>
      <c r="C123" s="83"/>
      <c r="D123" s="83"/>
      <c r="E123" s="82"/>
      <c r="G123" s="74"/>
      <c r="H123" s="83"/>
      <c r="I123" s="83"/>
      <c r="J123" s="83"/>
      <c r="K123" s="93"/>
      <c r="L123" s="83"/>
      <c r="M123" s="94"/>
      <c r="N123" s="76"/>
    </row>
    <row r="124" spans="1:14" ht="6" customHeight="1" x14ac:dyDescent="0.15">
      <c r="A124" s="76"/>
      <c r="B124" s="95"/>
      <c r="C124" s="95"/>
      <c r="D124" s="95"/>
      <c r="E124" s="95"/>
      <c r="G124" s="76"/>
      <c r="H124" s="95"/>
      <c r="I124" s="95"/>
      <c r="J124" s="95"/>
      <c r="K124" s="76"/>
      <c r="L124" s="95"/>
      <c r="M124" s="76"/>
      <c r="N124" s="76"/>
    </row>
    <row r="125" spans="1:14" ht="9" customHeight="1" x14ac:dyDescent="0.15">
      <c r="A125" s="64" t="s">
        <v>80</v>
      </c>
      <c r="B125" s="65">
        <v>799999.99</v>
      </c>
      <c r="C125" s="38"/>
      <c r="D125" s="95"/>
      <c r="E125" s="96"/>
      <c r="G125" s="64" t="s">
        <v>80</v>
      </c>
      <c r="H125" s="65">
        <v>3249516.66</v>
      </c>
      <c r="I125" s="38"/>
      <c r="J125" s="95"/>
      <c r="K125" s="76"/>
      <c r="L125" s="95"/>
      <c r="M125" s="76"/>
      <c r="N125" s="76"/>
    </row>
    <row r="126" spans="1:14" ht="9.75" customHeight="1" x14ac:dyDescent="0.15">
      <c r="A126" s="99" t="s">
        <v>136</v>
      </c>
      <c r="B126" s="99"/>
      <c r="C126" s="99"/>
      <c r="D126" s="99"/>
      <c r="E126" s="99"/>
      <c r="F126" s="6"/>
      <c r="G126" s="99" t="str">
        <f>+A126</f>
        <v>Vitoria-Gasteizen, 2019ko ABUZTUAREN 12an / Vitoria-Gasteiz, 12 de AGOSTO DE 2019</v>
      </c>
      <c r="H126" s="99"/>
      <c r="I126" s="99"/>
      <c r="J126" s="99"/>
      <c r="K126" s="99"/>
      <c r="L126" s="99"/>
      <c r="M126" s="99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7409" r:id="rId4"/>
      </mc:Fallback>
    </mc:AlternateContent>
    <mc:AlternateContent xmlns:mc="http://schemas.openxmlformats.org/markup-compatibility/2006">
      <mc:Choice Requires="x14">
        <oleObject progId="Word.Picture.8" shapeId="1741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7410" r:id="rId6"/>
      </mc:Fallback>
    </mc:AlternateContent>
    <mc:AlternateContent xmlns:mc="http://schemas.openxmlformats.org/markup-compatibility/2006">
      <mc:Choice Requires="x14">
        <oleObject progId="Word.Picture.8" shapeId="17411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7411" r:id="rId7"/>
      </mc:Fallback>
    </mc:AlternateContent>
    <mc:AlternateContent xmlns:mc="http://schemas.openxmlformats.org/markup-compatibility/2006">
      <mc:Choice Requires="x14">
        <oleObject progId="Word.Picture.8" shapeId="17412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7412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137</v>
      </c>
      <c r="B9" s="71" t="s">
        <v>24</v>
      </c>
      <c r="C9" s="71" t="s">
        <v>15</v>
      </c>
      <c r="D9" s="71" t="s">
        <v>26</v>
      </c>
      <c r="E9" s="72" t="s">
        <v>16</v>
      </c>
      <c r="G9" s="62" t="s">
        <v>138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2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2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2"/>
      <c r="N10" s="68"/>
    </row>
    <row r="11" spans="1:14" s="11" customFormat="1" ht="10.5" x14ac:dyDescent="0.15">
      <c r="A11" s="63" t="s">
        <v>139</v>
      </c>
      <c r="B11" s="71" t="s">
        <v>23</v>
      </c>
      <c r="C11" s="71" t="s">
        <v>12</v>
      </c>
      <c r="D11" s="71" t="s">
        <v>13</v>
      </c>
      <c r="E11" s="72" t="s">
        <v>17</v>
      </c>
      <c r="G11" s="62" t="s">
        <v>140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2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3"/>
      <c r="H12" s="74"/>
      <c r="I12" s="74"/>
      <c r="J12" s="74"/>
      <c r="K12" s="74"/>
      <c r="L12" s="74"/>
      <c r="M12" s="75"/>
      <c r="N12" s="76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7"/>
      <c r="L13" s="69"/>
      <c r="M13" s="78"/>
      <c r="N13" s="76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7"/>
      <c r="L14" s="69"/>
      <c r="M14" s="78"/>
      <c r="N14" s="76"/>
    </row>
    <row r="15" spans="1:14" ht="9" x14ac:dyDescent="0.15">
      <c r="A15" s="69" t="s">
        <v>81</v>
      </c>
      <c r="B15" s="79">
        <v>113246321.86</v>
      </c>
      <c r="C15" s="79" t="s">
        <v>99</v>
      </c>
      <c r="D15" s="79">
        <v>173195.72</v>
      </c>
      <c r="E15" s="80">
        <v>113419517.58</v>
      </c>
      <c r="G15" s="69" t="s">
        <v>81</v>
      </c>
      <c r="H15" s="79">
        <v>534318940.38999999</v>
      </c>
      <c r="I15" s="79">
        <v>506413024.45999998</v>
      </c>
      <c r="J15" s="79">
        <v>27905915.93</v>
      </c>
      <c r="K15" s="77">
        <f t="shared" ref="K15:K21" si="0">IF(ISERROR((H15-I15)/ABS(I15)),"",(H15-I15)/ABS(I15))</f>
        <v>5.5105051770255584E-2</v>
      </c>
      <c r="L15" s="79">
        <v>830000000</v>
      </c>
      <c r="M15" s="81">
        <f t="shared" ref="M15:M21" si="1">H15/L15</f>
        <v>0.6437577595060241</v>
      </c>
      <c r="N15" s="76"/>
    </row>
    <row r="16" spans="1:14" ht="9" x14ac:dyDescent="0.15">
      <c r="A16" s="69" t="s">
        <v>45</v>
      </c>
      <c r="B16" s="79">
        <v>2618363.5</v>
      </c>
      <c r="C16" s="79" t="s">
        <v>99</v>
      </c>
      <c r="D16" s="79">
        <v>12180.26</v>
      </c>
      <c r="E16" s="80">
        <v>2630543.7599999998</v>
      </c>
      <c r="G16" s="69" t="s">
        <v>45</v>
      </c>
      <c r="H16" s="79">
        <v>14117919.42</v>
      </c>
      <c r="I16" s="79">
        <v>36865442.329999998</v>
      </c>
      <c r="J16" s="79">
        <v>-22747522.91</v>
      </c>
      <c r="K16" s="77">
        <f t="shared" si="0"/>
        <v>-0.61704190896113953</v>
      </c>
      <c r="L16" s="79">
        <v>17700000</v>
      </c>
      <c r="M16" s="81">
        <f t="shared" si="1"/>
        <v>0.79762256610169491</v>
      </c>
      <c r="N16" s="76"/>
    </row>
    <row r="17" spans="1:14" ht="9" x14ac:dyDescent="0.15">
      <c r="A17" s="69" t="s">
        <v>46</v>
      </c>
      <c r="B17" s="79">
        <v>1963422.73</v>
      </c>
      <c r="C17" s="79" t="s">
        <v>99</v>
      </c>
      <c r="D17" s="79">
        <v>19311.900000000001</v>
      </c>
      <c r="E17" s="80">
        <v>1982734.63</v>
      </c>
      <c r="G17" s="69" t="s">
        <v>46</v>
      </c>
      <c r="H17" s="79">
        <v>6771424.5499999998</v>
      </c>
      <c r="I17" s="79">
        <v>6787055.3099999996</v>
      </c>
      <c r="J17" s="79">
        <v>-15630.76</v>
      </c>
      <c r="K17" s="77">
        <f t="shared" si="0"/>
        <v>-2.3030252865288317E-3</v>
      </c>
      <c r="L17" s="79">
        <v>9700000</v>
      </c>
      <c r="M17" s="81">
        <f t="shared" si="1"/>
        <v>0.69808500515463912</v>
      </c>
      <c r="N17" s="76"/>
    </row>
    <row r="18" spans="1:14" ht="9" x14ac:dyDescent="0.15">
      <c r="A18" s="69" t="s">
        <v>60</v>
      </c>
      <c r="B18" s="79">
        <v>173725.79</v>
      </c>
      <c r="C18" s="79" t="s">
        <v>99</v>
      </c>
      <c r="D18" s="79" t="s">
        <v>99</v>
      </c>
      <c r="E18" s="80">
        <v>173725.79</v>
      </c>
      <c r="G18" s="69" t="s">
        <v>60</v>
      </c>
      <c r="H18" s="79">
        <v>1259255.29</v>
      </c>
      <c r="I18" s="79">
        <v>2253430.34</v>
      </c>
      <c r="J18" s="79">
        <v>-994175.05</v>
      </c>
      <c r="K18" s="77">
        <f t="shared" si="0"/>
        <v>-0.44118295220965204</v>
      </c>
      <c r="L18" s="79">
        <v>3600000</v>
      </c>
      <c r="M18" s="81">
        <f t="shared" si="1"/>
        <v>0.34979313611111112</v>
      </c>
      <c r="N18" s="76"/>
    </row>
    <row r="19" spans="1:14" ht="9" x14ac:dyDescent="0.15">
      <c r="A19" s="69" t="s">
        <v>61</v>
      </c>
      <c r="B19" s="79">
        <v>39188.33</v>
      </c>
      <c r="C19" s="79" t="s">
        <v>99</v>
      </c>
      <c r="D19" s="79" t="s">
        <v>99</v>
      </c>
      <c r="E19" s="80">
        <v>39188.33</v>
      </c>
      <c r="G19" s="69" t="s">
        <v>61</v>
      </c>
      <c r="H19" s="79">
        <v>2176720.33</v>
      </c>
      <c r="I19" s="79">
        <v>3214916.57</v>
      </c>
      <c r="J19" s="79">
        <v>-1038196.24</v>
      </c>
      <c r="K19" s="77">
        <f t="shared" si="0"/>
        <v>-0.32293100532932328</v>
      </c>
      <c r="L19" s="79">
        <v>2900000</v>
      </c>
      <c r="M19" s="81">
        <f t="shared" si="1"/>
        <v>0.75059321724137928</v>
      </c>
      <c r="N19" s="76"/>
    </row>
    <row r="20" spans="1:14" ht="9" x14ac:dyDescent="0.15">
      <c r="A20" s="69" t="s">
        <v>47</v>
      </c>
      <c r="B20" s="79">
        <v>7778493.7699999996</v>
      </c>
      <c r="C20" s="79" t="s">
        <v>99</v>
      </c>
      <c r="D20" s="79">
        <v>37981.21</v>
      </c>
      <c r="E20" s="80">
        <v>7816474.9800000004</v>
      </c>
      <c r="G20" s="69" t="s">
        <v>47</v>
      </c>
      <c r="H20" s="79">
        <v>22865305.850000001</v>
      </c>
      <c r="I20" s="79">
        <v>21332300.559999999</v>
      </c>
      <c r="J20" s="79">
        <v>1533005.29</v>
      </c>
      <c r="K20" s="77">
        <f t="shared" si="0"/>
        <v>7.1863101951344474E-2</v>
      </c>
      <c r="L20" s="79">
        <v>29800000</v>
      </c>
      <c r="M20" s="81">
        <f t="shared" si="1"/>
        <v>0.76729214261744971</v>
      </c>
      <c r="N20" s="76"/>
    </row>
    <row r="21" spans="1:14" ht="9" x14ac:dyDescent="0.15">
      <c r="A21" s="69" t="s">
        <v>62</v>
      </c>
      <c r="B21" s="79">
        <v>587697.13</v>
      </c>
      <c r="C21" s="79">
        <v>12635808.640000001</v>
      </c>
      <c r="D21" s="79">
        <v>132856.13</v>
      </c>
      <c r="E21" s="80">
        <v>-11915255.380000001</v>
      </c>
      <c r="G21" s="69" t="s">
        <v>62</v>
      </c>
      <c r="H21" s="79">
        <v>-56867116.649999999</v>
      </c>
      <c r="I21" s="79">
        <v>-35724888.409999996</v>
      </c>
      <c r="J21" s="79">
        <v>-21142228.239999998</v>
      </c>
      <c r="K21" s="77">
        <f t="shared" si="0"/>
        <v>-0.59180669782251683</v>
      </c>
      <c r="L21" s="79">
        <v>-28000000</v>
      </c>
      <c r="M21" s="81">
        <f t="shared" si="1"/>
        <v>2.0309684517857143</v>
      </c>
      <c r="N21" s="76"/>
    </row>
    <row r="22" spans="1:14" ht="5.0999999999999996" customHeight="1" x14ac:dyDescent="0.15">
      <c r="A22" s="78"/>
      <c r="B22" s="82"/>
      <c r="C22" s="83"/>
      <c r="D22" s="83"/>
      <c r="E22" s="82"/>
      <c r="G22" s="78"/>
      <c r="H22" s="83"/>
      <c r="I22" s="83"/>
      <c r="J22" s="83"/>
      <c r="K22" s="84"/>
      <c r="L22" s="83"/>
      <c r="M22" s="85"/>
      <c r="N22" s="76"/>
    </row>
    <row r="23" spans="1:14" ht="3" customHeight="1" x14ac:dyDescent="0.15">
      <c r="A23" s="69"/>
      <c r="B23" s="79"/>
      <c r="C23" s="79"/>
      <c r="D23" s="79"/>
      <c r="E23" s="80"/>
      <c r="G23" s="69"/>
      <c r="H23" s="79"/>
      <c r="I23" s="79"/>
      <c r="J23" s="79"/>
      <c r="K23" s="77"/>
      <c r="L23" s="79"/>
      <c r="M23" s="81"/>
      <c r="N23" s="76"/>
    </row>
    <row r="24" spans="1:14" s="11" customFormat="1" ht="9" x14ac:dyDescent="0.15">
      <c r="A24" s="86" t="s">
        <v>2</v>
      </c>
      <c r="B24" s="67">
        <v>126407213.11</v>
      </c>
      <c r="C24" s="67">
        <v>12635808.640000001</v>
      </c>
      <c r="D24" s="67">
        <v>375525.22</v>
      </c>
      <c r="E24" s="87">
        <v>114146929.69</v>
      </c>
      <c r="G24" s="86" t="s">
        <v>2</v>
      </c>
      <c r="H24" s="67">
        <v>524642449.18000001</v>
      </c>
      <c r="I24" s="67">
        <v>541141281.15999997</v>
      </c>
      <c r="J24" s="67">
        <v>-16498831.98</v>
      </c>
      <c r="K24" s="88">
        <f t="shared" ref="K24" si="2">IF(ISERROR((H24-I24)/ABS(I24)),"",(H24-I24)/ABS(I24))</f>
        <v>-3.0488954649020256E-2</v>
      </c>
      <c r="L24" s="67">
        <v>865700000</v>
      </c>
      <c r="M24" s="89">
        <f t="shared" ref="M24" si="3">H24/L24</f>
        <v>0.60603263160448195</v>
      </c>
      <c r="N24" s="68"/>
    </row>
    <row r="25" spans="1:14" ht="3" customHeight="1" x14ac:dyDescent="0.15">
      <c r="A25" s="78"/>
      <c r="B25" s="83"/>
      <c r="C25" s="83"/>
      <c r="D25" s="83"/>
      <c r="E25" s="82"/>
      <c r="G25" s="78"/>
      <c r="H25" s="83"/>
      <c r="I25" s="83"/>
      <c r="J25" s="83"/>
      <c r="K25" s="84"/>
      <c r="L25" s="83"/>
      <c r="M25" s="85"/>
      <c r="N25" s="76"/>
    </row>
    <row r="26" spans="1:14" ht="5.0999999999999996" customHeight="1" x14ac:dyDescent="0.15">
      <c r="A26" s="69"/>
      <c r="B26" s="79"/>
      <c r="C26" s="79"/>
      <c r="D26" s="79"/>
      <c r="E26" s="80"/>
      <c r="G26" s="69"/>
      <c r="H26" s="79"/>
      <c r="I26" s="79"/>
      <c r="J26" s="79"/>
      <c r="K26" s="77"/>
      <c r="L26" s="79"/>
      <c r="M26" s="81"/>
      <c r="N26" s="76"/>
    </row>
    <row r="27" spans="1:14" ht="9" customHeight="1" x14ac:dyDescent="0.15">
      <c r="A27" s="69" t="s">
        <v>3</v>
      </c>
      <c r="B27" s="79"/>
      <c r="C27" s="79"/>
      <c r="D27" s="79"/>
      <c r="E27" s="80"/>
      <c r="G27" s="69" t="s">
        <v>3</v>
      </c>
      <c r="H27" s="79"/>
      <c r="I27" s="79"/>
      <c r="J27" s="79"/>
      <c r="K27" s="77"/>
      <c r="L27" s="79"/>
      <c r="M27" s="81"/>
      <c r="N27" s="76"/>
    </row>
    <row r="28" spans="1:14" ht="9" x14ac:dyDescent="0.15">
      <c r="A28" s="69" t="s">
        <v>45</v>
      </c>
      <c r="B28" s="79">
        <v>2618363.4900000002</v>
      </c>
      <c r="C28" s="79" t="s">
        <v>99</v>
      </c>
      <c r="D28" s="79">
        <v>12180.26</v>
      </c>
      <c r="E28" s="80">
        <v>2630543.75</v>
      </c>
      <c r="G28" s="69" t="s">
        <v>45</v>
      </c>
      <c r="H28" s="79">
        <v>14117919.34</v>
      </c>
      <c r="I28" s="79">
        <v>36865442.240000002</v>
      </c>
      <c r="J28" s="79">
        <v>-22747522.899999999</v>
      </c>
      <c r="K28" s="77">
        <f t="shared" ref="K28:K31" si="4">IF(ISERROR((H28-I28)/ABS(I28)),"",(H28-I28)/ABS(I28))</f>
        <v>-0.61704191019627386</v>
      </c>
      <c r="L28" s="79">
        <v>17700000</v>
      </c>
      <c r="M28" s="81">
        <f t="shared" ref="M28:M31" si="5">H28/L28</f>
        <v>0.79762256158192091</v>
      </c>
      <c r="N28" s="76"/>
    </row>
    <row r="29" spans="1:14" ht="9" x14ac:dyDescent="0.15">
      <c r="A29" s="69" t="s">
        <v>46</v>
      </c>
      <c r="B29" s="79">
        <v>1963422.73</v>
      </c>
      <c r="C29" s="79" t="s">
        <v>99</v>
      </c>
      <c r="D29" s="79">
        <v>19311.88</v>
      </c>
      <c r="E29" s="80">
        <v>1982734.61</v>
      </c>
      <c r="G29" s="69" t="s">
        <v>46</v>
      </c>
      <c r="H29" s="79">
        <v>6771424.4400000004</v>
      </c>
      <c r="I29" s="79">
        <v>6787055</v>
      </c>
      <c r="J29" s="79">
        <v>-15630.56</v>
      </c>
      <c r="K29" s="77">
        <f t="shared" si="4"/>
        <v>-2.3029959238579311E-3</v>
      </c>
      <c r="L29" s="79">
        <v>9700000</v>
      </c>
      <c r="M29" s="81">
        <f t="shared" si="5"/>
        <v>0.69808499381443301</v>
      </c>
      <c r="N29" s="76"/>
    </row>
    <row r="30" spans="1:14" ht="9" x14ac:dyDescent="0.15">
      <c r="A30" s="69" t="s">
        <v>63</v>
      </c>
      <c r="B30" s="79">
        <v>173725.79</v>
      </c>
      <c r="C30" s="79" t="s">
        <v>99</v>
      </c>
      <c r="D30" s="79" t="s">
        <v>99</v>
      </c>
      <c r="E30" s="80">
        <v>173725.79</v>
      </c>
      <c r="G30" s="69" t="s">
        <v>63</v>
      </c>
      <c r="H30" s="79">
        <v>1259255.25</v>
      </c>
      <c r="I30" s="79">
        <v>2253430.31</v>
      </c>
      <c r="J30" s="79">
        <v>-994175.06</v>
      </c>
      <c r="K30" s="77">
        <f t="shared" si="4"/>
        <v>-0.44118296252081568</v>
      </c>
      <c r="L30" s="79">
        <v>3600000</v>
      </c>
      <c r="M30" s="81">
        <f t="shared" si="5"/>
        <v>0.34979312499999998</v>
      </c>
      <c r="N30" s="76"/>
    </row>
    <row r="31" spans="1:14" ht="9" x14ac:dyDescent="0.15">
      <c r="A31" s="69" t="s">
        <v>1</v>
      </c>
      <c r="B31" s="79">
        <v>105882486.97</v>
      </c>
      <c r="C31" s="79" t="s">
        <v>99</v>
      </c>
      <c r="D31" s="79">
        <v>34016.17</v>
      </c>
      <c r="E31" s="80">
        <v>105916503.14</v>
      </c>
      <c r="G31" s="69" t="s">
        <v>1</v>
      </c>
      <c r="H31" s="79">
        <v>123711247.16</v>
      </c>
      <c r="I31" s="79">
        <v>96033157.640000001</v>
      </c>
      <c r="J31" s="79">
        <v>27678089.52</v>
      </c>
      <c r="K31" s="77">
        <f t="shared" si="4"/>
        <v>0.28821388570557049</v>
      </c>
      <c r="L31" s="79">
        <v>166300000</v>
      </c>
      <c r="M31" s="81">
        <f t="shared" si="5"/>
        <v>0.74390407191822006</v>
      </c>
      <c r="N31" s="76"/>
    </row>
    <row r="32" spans="1:14" ht="5.0999999999999996" customHeight="1" x14ac:dyDescent="0.15">
      <c r="A32" s="78"/>
      <c r="B32" s="83"/>
      <c r="C32" s="83"/>
      <c r="D32" s="83"/>
      <c r="E32" s="82"/>
      <c r="G32" s="78"/>
      <c r="H32" s="83"/>
      <c r="I32" s="83"/>
      <c r="J32" s="83"/>
      <c r="K32" s="84"/>
      <c r="L32" s="83"/>
      <c r="M32" s="85"/>
      <c r="N32" s="76"/>
    </row>
    <row r="33" spans="1:14" ht="3" customHeight="1" x14ac:dyDescent="0.15">
      <c r="A33" s="69"/>
      <c r="B33" s="79"/>
      <c r="C33" s="79"/>
      <c r="D33" s="79"/>
      <c r="E33" s="80"/>
      <c r="G33" s="69"/>
      <c r="H33" s="79"/>
      <c r="I33" s="79"/>
      <c r="J33" s="79"/>
      <c r="K33" s="77"/>
      <c r="L33" s="79"/>
      <c r="M33" s="81"/>
      <c r="N33" s="76"/>
    </row>
    <row r="34" spans="1:14" s="11" customFormat="1" ht="9" x14ac:dyDescent="0.15">
      <c r="A34" s="71" t="s">
        <v>10</v>
      </c>
      <c r="B34" s="67">
        <v>110637998.98</v>
      </c>
      <c r="C34" s="67" t="s">
        <v>99</v>
      </c>
      <c r="D34" s="67">
        <v>65508.31</v>
      </c>
      <c r="E34" s="87">
        <v>110703507.29000001</v>
      </c>
      <c r="G34" s="71" t="s">
        <v>10</v>
      </c>
      <c r="H34" s="67">
        <v>145859846.19</v>
      </c>
      <c r="I34" s="67">
        <v>141939085.19</v>
      </c>
      <c r="J34" s="67">
        <v>3920761</v>
      </c>
      <c r="K34" s="88">
        <f t="shared" ref="K34" si="6">IF(ISERROR((H34-I34)/ABS(I34)),"",(H34-I34)/ABS(I34))</f>
        <v>2.7622842536653383E-2</v>
      </c>
      <c r="L34" s="67">
        <v>197300000</v>
      </c>
      <c r="M34" s="89">
        <f t="shared" ref="M34" si="7">H34/L34</f>
        <v>0.73927950425747591</v>
      </c>
      <c r="N34" s="68"/>
    </row>
    <row r="35" spans="1:14" ht="3" customHeight="1" x14ac:dyDescent="0.15">
      <c r="A35" s="78"/>
      <c r="B35" s="83"/>
      <c r="C35" s="83"/>
      <c r="D35" s="83"/>
      <c r="E35" s="82"/>
      <c r="G35" s="78"/>
      <c r="H35" s="83"/>
      <c r="I35" s="83"/>
      <c r="J35" s="83"/>
      <c r="K35" s="84"/>
      <c r="L35" s="83"/>
      <c r="M35" s="85"/>
      <c r="N35" s="76"/>
    </row>
    <row r="36" spans="1:14" ht="5.0999999999999996" customHeight="1" x14ac:dyDescent="0.15">
      <c r="A36" s="78"/>
      <c r="B36" s="79"/>
      <c r="C36" s="79"/>
      <c r="D36" s="79"/>
      <c r="E36" s="80"/>
      <c r="G36" s="69"/>
      <c r="H36" s="79"/>
      <c r="I36" s="79"/>
      <c r="J36" s="79"/>
      <c r="K36" s="77"/>
      <c r="L36" s="79"/>
      <c r="M36" s="81"/>
      <c r="N36" s="76"/>
    </row>
    <row r="37" spans="1:14" ht="9" x14ac:dyDescent="0.15">
      <c r="A37" s="69" t="s">
        <v>64</v>
      </c>
      <c r="B37" s="79">
        <v>993087.2</v>
      </c>
      <c r="C37" s="79">
        <v>497.22</v>
      </c>
      <c r="D37" s="79">
        <v>45826.73</v>
      </c>
      <c r="E37" s="80">
        <v>1038416.71</v>
      </c>
      <c r="G37" s="69" t="s">
        <v>64</v>
      </c>
      <c r="H37" s="79">
        <v>8115884.4800000004</v>
      </c>
      <c r="I37" s="79">
        <v>9820552.0099999998</v>
      </c>
      <c r="J37" s="79">
        <v>-1704667.53</v>
      </c>
      <c r="K37" s="77">
        <f t="shared" ref="K37:K41" si="8">IF(ISERROR((H37-I37)/ABS(I37)),"",(H37-I37)/ABS(I37))</f>
        <v>-0.17358164065158282</v>
      </c>
      <c r="L37" s="79">
        <v>14200000</v>
      </c>
      <c r="M37" s="81">
        <f t="shared" ref="M37:M41" si="9">H37/L37</f>
        <v>0.57154116056338033</v>
      </c>
      <c r="N37" s="76"/>
    </row>
    <row r="38" spans="1:14" ht="9" x14ac:dyDescent="0.15">
      <c r="A38" s="69" t="s">
        <v>90</v>
      </c>
      <c r="B38" s="79">
        <v>63999.65</v>
      </c>
      <c r="C38" s="79" t="s">
        <v>99</v>
      </c>
      <c r="D38" s="79" t="s">
        <v>99</v>
      </c>
      <c r="E38" s="80">
        <v>63999.65</v>
      </c>
      <c r="G38" s="69" t="s">
        <v>90</v>
      </c>
      <c r="H38" s="79">
        <v>22355960.48</v>
      </c>
      <c r="I38" s="79">
        <v>19961392.280000001</v>
      </c>
      <c r="J38" s="79">
        <v>2394568.2000000002</v>
      </c>
      <c r="K38" s="77">
        <f t="shared" si="8"/>
        <v>0.11995997906414567</v>
      </c>
      <c r="L38" s="79">
        <v>21100000</v>
      </c>
      <c r="M38" s="81">
        <f t="shared" si="9"/>
        <v>1.0595241933649289</v>
      </c>
      <c r="N38" s="76"/>
    </row>
    <row r="39" spans="1:14" ht="9" x14ac:dyDescent="0.15">
      <c r="A39" s="69" t="s">
        <v>65</v>
      </c>
      <c r="B39" s="79">
        <v>796741.47</v>
      </c>
      <c r="C39" s="79" t="s">
        <v>99</v>
      </c>
      <c r="D39" s="79">
        <v>1928.56</v>
      </c>
      <c r="E39" s="80">
        <v>798670.03</v>
      </c>
      <c r="G39" s="69" t="s">
        <v>65</v>
      </c>
      <c r="H39" s="79">
        <v>5518753.8399999999</v>
      </c>
      <c r="I39" s="79">
        <v>4176237.6</v>
      </c>
      <c r="J39" s="79">
        <v>1342516.24</v>
      </c>
      <c r="K39" s="77">
        <f t="shared" si="8"/>
        <v>0.32146548366884098</v>
      </c>
      <c r="L39" s="79">
        <v>6600000</v>
      </c>
      <c r="M39" s="81">
        <f t="shared" si="9"/>
        <v>0.83617482424242418</v>
      </c>
      <c r="N39" s="76"/>
    </row>
    <row r="40" spans="1:14" ht="9" x14ac:dyDescent="0.15">
      <c r="A40" s="69" t="s">
        <v>48</v>
      </c>
      <c r="B40" s="79">
        <v>3549410.71</v>
      </c>
      <c r="C40" s="79" t="s">
        <v>99</v>
      </c>
      <c r="D40" s="79" t="s">
        <v>99</v>
      </c>
      <c r="E40" s="80">
        <v>3549410.71</v>
      </c>
      <c r="G40" s="69" t="s">
        <v>48</v>
      </c>
      <c r="H40" s="79">
        <v>3549599.97</v>
      </c>
      <c r="I40" s="79">
        <v>3286089.82</v>
      </c>
      <c r="J40" s="79">
        <v>263510.15000000002</v>
      </c>
      <c r="K40" s="77">
        <f t="shared" si="8"/>
        <v>8.0189576193629541E-2</v>
      </c>
      <c r="L40" s="79">
        <v>3400000</v>
      </c>
      <c r="M40" s="81">
        <f t="shared" si="9"/>
        <v>1.0439999911764706</v>
      </c>
      <c r="N40" s="76"/>
    </row>
    <row r="41" spans="1:14" ht="9" x14ac:dyDescent="0.15">
      <c r="A41" s="69" t="s">
        <v>66</v>
      </c>
      <c r="B41" s="79" t="s">
        <v>99</v>
      </c>
      <c r="C41" s="79" t="s">
        <v>99</v>
      </c>
      <c r="D41" s="79">
        <v>2350.66</v>
      </c>
      <c r="E41" s="80">
        <v>2350.66</v>
      </c>
      <c r="G41" s="69" t="s">
        <v>66</v>
      </c>
      <c r="H41" s="79">
        <v>619848.52</v>
      </c>
      <c r="I41" s="79">
        <v>2872840.94</v>
      </c>
      <c r="J41" s="79">
        <v>-2252992.42</v>
      </c>
      <c r="K41" s="77">
        <f t="shared" si="8"/>
        <v>-0.78423848276124886</v>
      </c>
      <c r="L41" s="79">
        <v>3390660</v>
      </c>
      <c r="M41" s="81">
        <f t="shared" si="9"/>
        <v>0.18281057965115938</v>
      </c>
      <c r="N41" s="76"/>
    </row>
    <row r="42" spans="1:14" ht="9" x14ac:dyDescent="0.15">
      <c r="A42" s="69" t="s">
        <v>53</v>
      </c>
      <c r="B42" s="79"/>
      <c r="C42" s="79"/>
      <c r="D42" s="79"/>
      <c r="E42" s="80"/>
      <c r="G42" s="69" t="s">
        <v>53</v>
      </c>
      <c r="H42" s="79"/>
      <c r="I42" s="79"/>
      <c r="J42" s="79"/>
      <c r="K42" s="77"/>
      <c r="L42" s="79"/>
      <c r="M42" s="81"/>
      <c r="N42" s="76"/>
    </row>
    <row r="43" spans="1:14" ht="5.0999999999999996" customHeight="1" x14ac:dyDescent="0.15">
      <c r="A43" s="78"/>
      <c r="B43" s="83"/>
      <c r="C43" s="83"/>
      <c r="D43" s="83"/>
      <c r="E43" s="82"/>
      <c r="G43" s="78"/>
      <c r="H43" s="83"/>
      <c r="I43" s="83"/>
      <c r="J43" s="83"/>
      <c r="K43" s="84"/>
      <c r="L43" s="83"/>
      <c r="M43" s="85"/>
      <c r="N43" s="76"/>
    </row>
    <row r="44" spans="1:14" ht="3" customHeight="1" x14ac:dyDescent="0.15">
      <c r="A44" s="69"/>
      <c r="B44" s="79"/>
      <c r="C44" s="79"/>
      <c r="D44" s="79"/>
      <c r="E44" s="80"/>
      <c r="G44" s="69"/>
      <c r="H44" s="79"/>
      <c r="I44" s="79"/>
      <c r="J44" s="79"/>
      <c r="K44" s="77"/>
      <c r="L44" s="79"/>
      <c r="M44" s="81"/>
      <c r="N44" s="76"/>
    </row>
    <row r="45" spans="1:14" s="11" customFormat="1" ht="9" x14ac:dyDescent="0.15">
      <c r="A45" s="71" t="s">
        <v>35</v>
      </c>
      <c r="B45" s="67">
        <v>242448451.12</v>
      </c>
      <c r="C45" s="67">
        <v>12636305.859999999</v>
      </c>
      <c r="D45" s="67">
        <v>491139.48</v>
      </c>
      <c r="E45" s="87">
        <v>230303284.74000001</v>
      </c>
      <c r="G45" s="71" t="s">
        <v>35</v>
      </c>
      <c r="H45" s="67">
        <v>710662342.65999997</v>
      </c>
      <c r="I45" s="67">
        <v>723197479</v>
      </c>
      <c r="J45" s="67">
        <v>-12535136.34</v>
      </c>
      <c r="K45" s="88">
        <f t="shared" ref="K45" si="10">IF(ISERROR((H45-I45)/ABS(I45)),"",(H45-I45)/ABS(I45))</f>
        <v>-1.7332936997143535E-2</v>
      </c>
      <c r="L45" s="67">
        <v>1111690660</v>
      </c>
      <c r="M45" s="89">
        <f t="shared" ref="M45" si="11">H45/L45</f>
        <v>0.63926267281943339</v>
      </c>
      <c r="N45" s="68"/>
    </row>
    <row r="46" spans="1:14" ht="3" customHeight="1" x14ac:dyDescent="0.15">
      <c r="A46" s="78"/>
      <c r="B46" s="83"/>
      <c r="C46" s="83"/>
      <c r="D46" s="83"/>
      <c r="E46" s="82"/>
      <c r="G46" s="78"/>
      <c r="H46" s="83"/>
      <c r="I46" s="83"/>
      <c r="J46" s="83"/>
      <c r="K46" s="84"/>
      <c r="L46" s="83"/>
      <c r="M46" s="85"/>
      <c r="N46" s="76"/>
    </row>
    <row r="47" spans="1:14" ht="5.0999999999999996" customHeight="1" x14ac:dyDescent="0.15">
      <c r="A47" s="69"/>
      <c r="B47" s="79"/>
      <c r="C47" s="79"/>
      <c r="D47" s="79"/>
      <c r="E47" s="80"/>
      <c r="G47" s="69"/>
      <c r="H47" s="79"/>
      <c r="I47" s="79"/>
      <c r="J47" s="79"/>
      <c r="K47" s="77"/>
      <c r="L47" s="79"/>
      <c r="M47" s="81"/>
      <c r="N47" s="76"/>
    </row>
    <row r="48" spans="1:14" ht="9" x14ac:dyDescent="0.15">
      <c r="A48" s="69" t="s">
        <v>82</v>
      </c>
      <c r="B48" s="79">
        <v>110011742.42</v>
      </c>
      <c r="C48" s="79">
        <v>17491836.460000001</v>
      </c>
      <c r="D48" s="79">
        <v>353860.07</v>
      </c>
      <c r="E48" s="80">
        <v>92873766.030000001</v>
      </c>
      <c r="G48" s="69" t="s">
        <v>82</v>
      </c>
      <c r="H48" s="79">
        <v>452311755.37</v>
      </c>
      <c r="I48" s="79">
        <v>446004576.10000002</v>
      </c>
      <c r="J48" s="79">
        <v>6307179.2699999996</v>
      </c>
      <c r="K48" s="77">
        <f t="shared" ref="K48:K51" si="12">IF(ISERROR((H48-I48)/ABS(I48)),"",(H48-I48)/ABS(I48))</f>
        <v>1.4141512459696892E-2</v>
      </c>
      <c r="L48" s="79">
        <v>691825680</v>
      </c>
      <c r="M48" s="81">
        <f t="shared" ref="M48:M51" si="13">H48/L48</f>
        <v>0.65379440001417699</v>
      </c>
      <c r="N48" s="76"/>
    </row>
    <row r="49" spans="1:14" ht="9" x14ac:dyDescent="0.15">
      <c r="A49" s="69" t="s">
        <v>67</v>
      </c>
      <c r="B49" s="79">
        <v>1493236.77</v>
      </c>
      <c r="C49" s="79" t="s">
        <v>99</v>
      </c>
      <c r="D49" s="79">
        <v>472.63</v>
      </c>
      <c r="E49" s="80">
        <v>1493709.4</v>
      </c>
      <c r="G49" s="69" t="s">
        <v>67</v>
      </c>
      <c r="H49" s="79">
        <v>14915564.42</v>
      </c>
      <c r="I49" s="79">
        <v>12905143.08</v>
      </c>
      <c r="J49" s="79">
        <v>2010421.34</v>
      </c>
      <c r="K49" s="77">
        <f t="shared" si="12"/>
        <v>0.15578450603276844</v>
      </c>
      <c r="L49" s="79">
        <v>20100000</v>
      </c>
      <c r="M49" s="81">
        <f t="shared" si="13"/>
        <v>0.74206788159203985</v>
      </c>
      <c r="N49" s="76"/>
    </row>
    <row r="50" spans="1:14" ht="9" x14ac:dyDescent="0.15">
      <c r="A50" s="69" t="s">
        <v>49</v>
      </c>
      <c r="B50" s="79">
        <v>824378.75</v>
      </c>
      <c r="C50" s="79" t="s">
        <v>99</v>
      </c>
      <c r="D50" s="79">
        <v>341.74</v>
      </c>
      <c r="E50" s="80">
        <v>824720.49</v>
      </c>
      <c r="G50" s="69" t="s">
        <v>49</v>
      </c>
      <c r="H50" s="79">
        <v>4582113.74</v>
      </c>
      <c r="I50" s="79">
        <v>5115630.09</v>
      </c>
      <c r="J50" s="79">
        <v>-533516.35</v>
      </c>
      <c r="K50" s="77">
        <f t="shared" si="12"/>
        <v>-0.10429142463660809</v>
      </c>
      <c r="L50" s="79">
        <v>8500000</v>
      </c>
      <c r="M50" s="81">
        <f t="shared" si="13"/>
        <v>0.53907220470588235</v>
      </c>
      <c r="N50" s="76"/>
    </row>
    <row r="51" spans="1:14" ht="9" x14ac:dyDescent="0.15">
      <c r="A51" s="69" t="s">
        <v>68</v>
      </c>
      <c r="B51" s="79">
        <v>248861.39</v>
      </c>
      <c r="C51" s="79">
        <v>6350.69</v>
      </c>
      <c r="D51" s="79" t="s">
        <v>99</v>
      </c>
      <c r="E51" s="80">
        <v>242510.7</v>
      </c>
      <c r="G51" s="69" t="s">
        <v>68</v>
      </c>
      <c r="H51" s="79">
        <v>3001165.61</v>
      </c>
      <c r="I51" s="79">
        <v>3372393.93</v>
      </c>
      <c r="J51" s="79">
        <v>-371228.32</v>
      </c>
      <c r="K51" s="77">
        <f t="shared" si="12"/>
        <v>-0.11007857554766749</v>
      </c>
      <c r="L51" s="79">
        <v>5700000</v>
      </c>
      <c r="M51" s="81">
        <f t="shared" si="13"/>
        <v>0.52652028245614035</v>
      </c>
      <c r="N51" s="76"/>
    </row>
    <row r="52" spans="1:14" ht="9" x14ac:dyDescent="0.15">
      <c r="A52" s="69" t="s">
        <v>69</v>
      </c>
      <c r="B52" s="79"/>
      <c r="C52" s="79"/>
      <c r="D52" s="79"/>
      <c r="E52" s="80"/>
      <c r="G52" s="69" t="s">
        <v>69</v>
      </c>
      <c r="H52" s="79"/>
      <c r="I52" s="79"/>
      <c r="J52" s="79"/>
      <c r="K52" s="77"/>
      <c r="L52" s="79"/>
      <c r="M52" s="81"/>
      <c r="N52" s="76"/>
    </row>
    <row r="53" spans="1:14" ht="9" x14ac:dyDescent="0.15">
      <c r="A53" s="69" t="s">
        <v>50</v>
      </c>
      <c r="B53" s="79">
        <v>3864.53</v>
      </c>
      <c r="C53" s="79" t="s">
        <v>99</v>
      </c>
      <c r="D53" s="79" t="s">
        <v>99</v>
      </c>
      <c r="E53" s="80">
        <v>3864.53</v>
      </c>
      <c r="G53" s="69" t="s">
        <v>50</v>
      </c>
      <c r="H53" s="79">
        <v>588649.48</v>
      </c>
      <c r="I53" s="79">
        <v>448169.36</v>
      </c>
      <c r="J53" s="79">
        <v>140480.12</v>
      </c>
      <c r="K53" s="77">
        <f t="shared" ref="K53:K65" si="14">IF(ISERROR((H53-I53)/ABS(I53)),"",(H53-I53)/ABS(I53))</f>
        <v>0.31345319992424292</v>
      </c>
      <c r="L53" s="79">
        <v>645580</v>
      </c>
      <c r="M53" s="81">
        <f t="shared" ref="M53:M65" si="15">H53/L53</f>
        <v>0.91181492611295267</v>
      </c>
      <c r="N53" s="76"/>
    </row>
    <row r="54" spans="1:14" ht="9" x14ac:dyDescent="0.15">
      <c r="A54" s="69" t="s">
        <v>51</v>
      </c>
      <c r="B54" s="79">
        <v>2539.6799999999998</v>
      </c>
      <c r="C54" s="79" t="s">
        <v>99</v>
      </c>
      <c r="D54" s="79" t="s">
        <v>99</v>
      </c>
      <c r="E54" s="80">
        <v>2539.6799999999998</v>
      </c>
      <c r="G54" s="69" t="s">
        <v>51</v>
      </c>
      <c r="H54" s="79">
        <v>22201.68</v>
      </c>
      <c r="I54" s="79">
        <v>22070.71</v>
      </c>
      <c r="J54" s="79">
        <v>130.97</v>
      </c>
      <c r="K54" s="77">
        <f t="shared" si="14"/>
        <v>5.9341090522235657E-3</v>
      </c>
      <c r="L54" s="79">
        <v>9620</v>
      </c>
      <c r="M54" s="81">
        <f t="shared" si="15"/>
        <v>2.3078669438669439</v>
      </c>
      <c r="N54" s="76"/>
    </row>
    <row r="55" spans="1:14" ht="9" x14ac:dyDescent="0.15">
      <c r="A55" s="69" t="s">
        <v>4</v>
      </c>
      <c r="B55" s="79"/>
      <c r="C55" s="79"/>
      <c r="D55" s="79"/>
      <c r="E55" s="80"/>
      <c r="G55" s="69" t="s">
        <v>4</v>
      </c>
      <c r="H55" s="79"/>
      <c r="I55" s="79"/>
      <c r="J55" s="79"/>
      <c r="K55" s="77"/>
      <c r="L55" s="79"/>
      <c r="M55" s="81"/>
      <c r="N55" s="76"/>
    </row>
    <row r="56" spans="1:14" ht="9" x14ac:dyDescent="0.15">
      <c r="A56" s="69" t="s">
        <v>106</v>
      </c>
      <c r="B56" s="79">
        <v>10862205.67</v>
      </c>
      <c r="C56" s="79">
        <v>191424.55</v>
      </c>
      <c r="D56" s="79">
        <v>1503.06</v>
      </c>
      <c r="E56" s="80">
        <v>10672284.18</v>
      </c>
      <c r="G56" s="69" t="s">
        <v>106</v>
      </c>
      <c r="H56" s="79">
        <v>139347186.47999999</v>
      </c>
      <c r="I56" s="79">
        <v>125938428.44</v>
      </c>
      <c r="J56" s="79">
        <v>13408758.039999999</v>
      </c>
      <c r="K56" s="77">
        <f t="shared" ref="K56:K57" si="16">IF(ISERROR((H56-I56)/ABS(I56)),"",(H56-I56)/ABS(I56))</f>
        <v>0.10647074293441923</v>
      </c>
      <c r="L56" s="79">
        <v>247338000</v>
      </c>
      <c r="M56" s="81">
        <f t="shared" ref="M56" si="17">H56/L56</f>
        <v>0.56338769812968481</v>
      </c>
      <c r="N56" s="76"/>
    </row>
    <row r="57" spans="1:14" ht="9" x14ac:dyDescent="0.15">
      <c r="A57" s="69" t="s">
        <v>107</v>
      </c>
      <c r="B57" s="79" t="s">
        <v>99</v>
      </c>
      <c r="C57" s="79" t="s">
        <v>99</v>
      </c>
      <c r="D57" s="79" t="s">
        <v>99</v>
      </c>
      <c r="E57" s="80" t="s">
        <v>99</v>
      </c>
      <c r="G57" s="69" t="s">
        <v>107</v>
      </c>
      <c r="H57" s="79">
        <v>-496350.02</v>
      </c>
      <c r="I57" s="79">
        <v>-473388.74</v>
      </c>
      <c r="J57" s="79">
        <v>-22961.279999999999</v>
      </c>
      <c r="K57" s="77">
        <f t="shared" si="16"/>
        <v>-4.8504068770203593E-2</v>
      </c>
      <c r="L57" s="79" t="s">
        <v>99</v>
      </c>
      <c r="M57" s="81"/>
      <c r="N57" s="76"/>
    </row>
    <row r="58" spans="1:14" ht="9" x14ac:dyDescent="0.15">
      <c r="A58" s="69" t="s">
        <v>52</v>
      </c>
      <c r="B58" s="79">
        <v>3869052.4</v>
      </c>
      <c r="C58" s="79" t="s">
        <v>99</v>
      </c>
      <c r="D58" s="79" t="s">
        <v>99</v>
      </c>
      <c r="E58" s="80">
        <v>3869052.4</v>
      </c>
      <c r="G58" s="69" t="s">
        <v>52</v>
      </c>
      <c r="H58" s="79">
        <v>32738925.07</v>
      </c>
      <c r="I58" s="79">
        <v>31964230.489999998</v>
      </c>
      <c r="J58" s="79">
        <v>774694.58</v>
      </c>
      <c r="K58" s="77">
        <f t="shared" si="14"/>
        <v>2.4236296889498559E-2</v>
      </c>
      <c r="L58" s="79">
        <v>59787000</v>
      </c>
      <c r="M58" s="81">
        <f t="shared" si="15"/>
        <v>0.54759270527037651</v>
      </c>
      <c r="N58" s="76"/>
    </row>
    <row r="59" spans="1:14" ht="9" x14ac:dyDescent="0.15">
      <c r="A59" s="69" t="s">
        <v>5</v>
      </c>
      <c r="B59" s="79">
        <v>39120.71</v>
      </c>
      <c r="C59" s="79" t="s">
        <v>99</v>
      </c>
      <c r="D59" s="79" t="s">
        <v>99</v>
      </c>
      <c r="E59" s="80">
        <v>39120.71</v>
      </c>
      <c r="G59" s="69" t="s">
        <v>5</v>
      </c>
      <c r="H59" s="79">
        <v>295598.56</v>
      </c>
      <c r="I59" s="79">
        <v>353276.1</v>
      </c>
      <c r="J59" s="79">
        <v>-57677.54</v>
      </c>
      <c r="K59" s="77">
        <f t="shared" si="14"/>
        <v>-0.16326476656643341</v>
      </c>
      <c r="L59" s="79">
        <v>606060</v>
      </c>
      <c r="M59" s="81">
        <f t="shared" si="15"/>
        <v>0.48773811173811171</v>
      </c>
      <c r="N59" s="76"/>
    </row>
    <row r="60" spans="1:14" ht="9" x14ac:dyDescent="0.15">
      <c r="A60" s="69" t="s">
        <v>42</v>
      </c>
      <c r="B60" s="79">
        <v>897559.2</v>
      </c>
      <c r="C60" s="79" t="s">
        <v>99</v>
      </c>
      <c r="D60" s="79" t="s">
        <v>99</v>
      </c>
      <c r="E60" s="80">
        <v>897559.2</v>
      </c>
      <c r="G60" s="69" t="s">
        <v>42</v>
      </c>
      <c r="H60" s="79">
        <v>6946772.0800000001</v>
      </c>
      <c r="I60" s="79">
        <v>7110680.7800000003</v>
      </c>
      <c r="J60" s="79">
        <v>-163908.70000000001</v>
      </c>
      <c r="K60" s="77">
        <f t="shared" si="14"/>
        <v>-2.3051055879350021E-2</v>
      </c>
      <c r="L60" s="79">
        <v>11466000</v>
      </c>
      <c r="M60" s="81">
        <f t="shared" si="15"/>
        <v>0.60585837083551375</v>
      </c>
      <c r="N60" s="76"/>
    </row>
    <row r="61" spans="1:14" ht="9" x14ac:dyDescent="0.15">
      <c r="A61" s="69" t="s">
        <v>70</v>
      </c>
      <c r="B61" s="79"/>
      <c r="C61" s="79"/>
      <c r="D61" s="79"/>
      <c r="E61" s="80"/>
      <c r="G61" s="69" t="s">
        <v>70</v>
      </c>
      <c r="H61" s="79"/>
      <c r="I61" s="79"/>
      <c r="J61" s="79"/>
      <c r="K61" s="77"/>
      <c r="L61" s="79"/>
      <c r="M61" s="81"/>
      <c r="N61" s="76"/>
    </row>
    <row r="62" spans="1:14" ht="9" x14ac:dyDescent="0.15">
      <c r="A62" s="69" t="s">
        <v>71</v>
      </c>
      <c r="B62" s="79">
        <v>910204.72</v>
      </c>
      <c r="C62" s="79" t="s">
        <v>99</v>
      </c>
      <c r="D62" s="79" t="s">
        <v>99</v>
      </c>
      <c r="E62" s="80">
        <v>910204.72</v>
      </c>
      <c r="G62" s="69" t="s">
        <v>71</v>
      </c>
      <c r="H62" s="79">
        <v>6526433.3799999999</v>
      </c>
      <c r="I62" s="79">
        <v>5831179.5599999996</v>
      </c>
      <c r="J62" s="79">
        <v>695253.82</v>
      </c>
      <c r="K62" s="77">
        <f t="shared" si="14"/>
        <v>0.11923039118349502</v>
      </c>
      <c r="L62" s="79">
        <v>9600000</v>
      </c>
      <c r="M62" s="81">
        <f t="shared" si="15"/>
        <v>0.67983681041666666</v>
      </c>
      <c r="N62" s="76"/>
    </row>
    <row r="63" spans="1:14" ht="9" x14ac:dyDescent="0.15">
      <c r="A63" s="69" t="s">
        <v>72</v>
      </c>
      <c r="B63" s="79">
        <v>122498.75</v>
      </c>
      <c r="C63" s="79" t="s">
        <v>99</v>
      </c>
      <c r="D63" s="79" t="s">
        <v>99</v>
      </c>
      <c r="E63" s="80">
        <v>122498.75</v>
      </c>
      <c r="G63" s="69" t="s">
        <v>72</v>
      </c>
      <c r="H63" s="79">
        <v>860509.51</v>
      </c>
      <c r="I63" s="79">
        <v>1182694.71</v>
      </c>
      <c r="J63" s="79">
        <v>-322185.2</v>
      </c>
      <c r="K63" s="77">
        <f t="shared" si="14"/>
        <v>-0.27241620113444148</v>
      </c>
      <c r="L63" s="79">
        <v>1700000</v>
      </c>
      <c r="M63" s="81">
        <f t="shared" si="15"/>
        <v>0.50618206470588234</v>
      </c>
      <c r="N63" s="76"/>
    </row>
    <row r="64" spans="1:14" ht="9" x14ac:dyDescent="0.15">
      <c r="A64" s="69" t="s">
        <v>73</v>
      </c>
      <c r="B64" s="79">
        <v>1667.96</v>
      </c>
      <c r="C64" s="79" t="s">
        <v>99</v>
      </c>
      <c r="D64" s="79" t="s">
        <v>99</v>
      </c>
      <c r="E64" s="80">
        <v>1667.96</v>
      </c>
      <c r="G64" s="69" t="s">
        <v>73</v>
      </c>
      <c r="H64" s="79">
        <v>126731.97</v>
      </c>
      <c r="I64" s="79">
        <v>169681.52</v>
      </c>
      <c r="J64" s="79">
        <v>-42949.55</v>
      </c>
      <c r="K64" s="77">
        <f t="shared" si="14"/>
        <v>-0.25311860714119011</v>
      </c>
      <c r="L64" s="79">
        <v>350000</v>
      </c>
      <c r="M64" s="81">
        <f t="shared" si="15"/>
        <v>0.36209134285714284</v>
      </c>
      <c r="N64" s="76"/>
    </row>
    <row r="65" spans="1:14" ht="9" x14ac:dyDescent="0.15">
      <c r="A65" s="69" t="s">
        <v>53</v>
      </c>
      <c r="B65" s="79" t="s">
        <v>99</v>
      </c>
      <c r="C65" s="79">
        <v>646679.24</v>
      </c>
      <c r="D65" s="79" t="s">
        <v>99</v>
      </c>
      <c r="E65" s="80">
        <v>-646679.24</v>
      </c>
      <c r="G65" s="69" t="s">
        <v>53</v>
      </c>
      <c r="H65" s="79">
        <v>-974140.39</v>
      </c>
      <c r="I65" s="79">
        <v>-768916.34</v>
      </c>
      <c r="J65" s="79">
        <v>-205224.05</v>
      </c>
      <c r="K65" s="77">
        <f t="shared" si="14"/>
        <v>-0.26690036265843958</v>
      </c>
      <c r="L65" s="79">
        <v>-819000</v>
      </c>
      <c r="M65" s="81">
        <f t="shared" si="15"/>
        <v>1.1894266056166056</v>
      </c>
      <c r="N65" s="76"/>
    </row>
    <row r="66" spans="1:14" ht="5.0999999999999996" customHeight="1" x14ac:dyDescent="0.15">
      <c r="A66" s="78"/>
      <c r="B66" s="83"/>
      <c r="C66" s="83"/>
      <c r="D66" s="83"/>
      <c r="E66" s="82"/>
      <c r="G66" s="78"/>
      <c r="H66" s="83"/>
      <c r="I66" s="83"/>
      <c r="J66" s="83"/>
      <c r="K66" s="84"/>
      <c r="L66" s="83"/>
      <c r="M66" s="85"/>
      <c r="N66" s="76"/>
    </row>
    <row r="67" spans="1:14" ht="3" customHeight="1" x14ac:dyDescent="0.15">
      <c r="A67" s="69"/>
      <c r="B67" s="79"/>
      <c r="C67" s="79"/>
      <c r="D67" s="79"/>
      <c r="E67" s="80"/>
      <c r="G67" s="69"/>
      <c r="H67" s="79"/>
      <c r="I67" s="79"/>
      <c r="J67" s="79"/>
      <c r="K67" s="77"/>
      <c r="L67" s="79"/>
      <c r="M67" s="81"/>
      <c r="N67" s="76"/>
    </row>
    <row r="68" spans="1:14" s="11" customFormat="1" ht="9" x14ac:dyDescent="0.15">
      <c r="A68" s="71" t="s">
        <v>9</v>
      </c>
      <c r="B68" s="67">
        <v>129286932.95</v>
      </c>
      <c r="C68" s="67">
        <v>18336290.940000001</v>
      </c>
      <c r="D68" s="67">
        <v>356177.5</v>
      </c>
      <c r="E68" s="87">
        <v>111306819.51000001</v>
      </c>
      <c r="G68" s="71" t="s">
        <v>9</v>
      </c>
      <c r="H68" s="67">
        <v>660793116.94000006</v>
      </c>
      <c r="I68" s="67">
        <v>639175849.78999996</v>
      </c>
      <c r="J68" s="67">
        <v>21617267.149999999</v>
      </c>
      <c r="K68" s="88">
        <f t="shared" ref="K68" si="18">IF(ISERROR((H68-I68)/ABS(I68)),"",(H68-I68)/ABS(I68))</f>
        <v>3.3820531794344869E-2</v>
      </c>
      <c r="L68" s="67">
        <v>1056808940</v>
      </c>
      <c r="M68" s="89">
        <f t="shared" ref="M68" si="19">H68/L68</f>
        <v>0.625272073247223</v>
      </c>
      <c r="N68" s="68"/>
    </row>
    <row r="69" spans="1:14" ht="3" customHeight="1" x14ac:dyDescent="0.15">
      <c r="A69" s="78"/>
      <c r="B69" s="83"/>
      <c r="C69" s="83"/>
      <c r="D69" s="83"/>
      <c r="E69" s="82"/>
      <c r="G69" s="90"/>
      <c r="H69" s="83"/>
      <c r="I69" s="83"/>
      <c r="J69" s="83"/>
      <c r="K69" s="84"/>
      <c r="L69" s="83"/>
      <c r="M69" s="85"/>
      <c r="N69" s="76"/>
    </row>
    <row r="70" spans="1:14" ht="5.0999999999999996" customHeight="1" x14ac:dyDescent="0.15">
      <c r="A70" s="69"/>
      <c r="B70" s="79"/>
      <c r="C70" s="79"/>
      <c r="D70" s="79"/>
      <c r="E70" s="80"/>
      <c r="G70" s="78"/>
      <c r="H70" s="79"/>
      <c r="I70" s="79"/>
      <c r="J70" s="79"/>
      <c r="K70" s="77"/>
      <c r="L70" s="79"/>
      <c r="M70" s="81"/>
      <c r="N70" s="76"/>
    </row>
    <row r="71" spans="1:14" ht="9" x14ac:dyDescent="0.15">
      <c r="A71" s="69" t="s">
        <v>6</v>
      </c>
      <c r="B71" s="79">
        <v>151635.03</v>
      </c>
      <c r="C71" s="79" t="s">
        <v>99</v>
      </c>
      <c r="D71" s="79" t="s">
        <v>99</v>
      </c>
      <c r="E71" s="80">
        <v>151635.03</v>
      </c>
      <c r="G71" s="69" t="s">
        <v>6</v>
      </c>
      <c r="H71" s="79">
        <v>444584.17</v>
      </c>
      <c r="I71" s="79">
        <v>501471.85</v>
      </c>
      <c r="J71" s="79">
        <v>-56887.68</v>
      </c>
      <c r="K71" s="77">
        <f t="shared" ref="K71:K73" si="20">IF(ISERROR((H71-I71)/ABS(I71)),"",(H71-I71)/ABS(I71))</f>
        <v>-0.11344142248463197</v>
      </c>
      <c r="L71" s="79">
        <v>700000</v>
      </c>
      <c r="M71" s="81">
        <f t="shared" ref="M71:M73" si="21">H71/L71</f>
        <v>0.63512024285714286</v>
      </c>
      <c r="N71" s="76"/>
    </row>
    <row r="72" spans="1:14" ht="9" x14ac:dyDescent="0.15">
      <c r="A72" s="69" t="s">
        <v>74</v>
      </c>
      <c r="B72" s="79">
        <v>1443.76</v>
      </c>
      <c r="C72" s="79" t="s">
        <v>99</v>
      </c>
      <c r="D72" s="79">
        <v>46446.28</v>
      </c>
      <c r="E72" s="80">
        <v>47890.04</v>
      </c>
      <c r="G72" s="69" t="s">
        <v>74</v>
      </c>
      <c r="H72" s="79">
        <v>2750300.72</v>
      </c>
      <c r="I72" s="79">
        <v>2559135.73</v>
      </c>
      <c r="J72" s="79">
        <v>191164.99</v>
      </c>
      <c r="K72" s="77">
        <f t="shared" si="20"/>
        <v>7.4699043024185438E-2</v>
      </c>
      <c r="L72" s="79">
        <v>5300000</v>
      </c>
      <c r="M72" s="81">
        <f t="shared" si="21"/>
        <v>0.5189246641509434</v>
      </c>
      <c r="N72" s="76"/>
    </row>
    <row r="73" spans="1:14" ht="9" x14ac:dyDescent="0.15">
      <c r="A73" s="69" t="s">
        <v>54</v>
      </c>
      <c r="B73" s="79">
        <v>104387.32</v>
      </c>
      <c r="C73" s="79" t="s">
        <v>99</v>
      </c>
      <c r="D73" s="79" t="s">
        <v>99</v>
      </c>
      <c r="E73" s="80">
        <v>104387.32</v>
      </c>
      <c r="G73" s="69" t="s">
        <v>54</v>
      </c>
      <c r="H73" s="79">
        <v>467791.93</v>
      </c>
      <c r="I73" s="79">
        <v>436223.88</v>
      </c>
      <c r="J73" s="79">
        <v>31568.05</v>
      </c>
      <c r="K73" s="77">
        <f t="shared" si="20"/>
        <v>7.2366625137532559E-2</v>
      </c>
      <c r="L73" s="79">
        <v>600000</v>
      </c>
      <c r="M73" s="81">
        <f t="shared" si="21"/>
        <v>0.77965321666666665</v>
      </c>
      <c r="N73" s="76"/>
    </row>
    <row r="74" spans="1:14" ht="5.0999999999999996" customHeight="1" x14ac:dyDescent="0.15">
      <c r="A74" s="78"/>
      <c r="B74" s="83"/>
      <c r="C74" s="83"/>
      <c r="D74" s="83"/>
      <c r="E74" s="82"/>
      <c r="G74" s="78"/>
      <c r="H74" s="83"/>
      <c r="I74" s="83"/>
      <c r="J74" s="83"/>
      <c r="K74" s="84"/>
      <c r="L74" s="83"/>
      <c r="M74" s="85"/>
      <c r="N74" s="76"/>
    </row>
    <row r="75" spans="1:14" ht="3" customHeight="1" x14ac:dyDescent="0.15">
      <c r="A75" s="69"/>
      <c r="B75" s="79"/>
      <c r="C75" s="79"/>
      <c r="D75" s="79"/>
      <c r="E75" s="80"/>
      <c r="G75" s="69"/>
      <c r="H75" s="79"/>
      <c r="I75" s="79"/>
      <c r="J75" s="79"/>
      <c r="K75" s="77"/>
      <c r="L75" s="79"/>
      <c r="M75" s="81"/>
      <c r="N75" s="76"/>
    </row>
    <row r="76" spans="1:14" s="11" customFormat="1" ht="9" x14ac:dyDescent="0.15">
      <c r="A76" s="71" t="s">
        <v>75</v>
      </c>
      <c r="B76" s="67">
        <v>257466.11</v>
      </c>
      <c r="C76" s="67" t="s">
        <v>99</v>
      </c>
      <c r="D76" s="67">
        <v>46446.28</v>
      </c>
      <c r="E76" s="87">
        <v>303912.39</v>
      </c>
      <c r="G76" s="71" t="s">
        <v>75</v>
      </c>
      <c r="H76" s="67">
        <v>3662676.82</v>
      </c>
      <c r="I76" s="67">
        <v>3496831.46</v>
      </c>
      <c r="J76" s="67">
        <v>165845.35999999999</v>
      </c>
      <c r="K76" s="88">
        <f t="shared" ref="K76" si="22">IF(ISERROR((H76-I76)/ABS(I76)),"",(H76-I76)/ABS(I76))</f>
        <v>4.7427324392694599E-2</v>
      </c>
      <c r="L76" s="67">
        <v>6600000</v>
      </c>
      <c r="M76" s="89">
        <f t="shared" ref="M76" si="23">H76/L76</f>
        <v>0.55495103333333329</v>
      </c>
      <c r="N76" s="68"/>
    </row>
    <row r="77" spans="1:14" ht="3" customHeight="1" x14ac:dyDescent="0.15">
      <c r="A77" s="78"/>
      <c r="B77" s="83"/>
      <c r="C77" s="83"/>
      <c r="D77" s="83"/>
      <c r="E77" s="82"/>
      <c r="G77" s="78"/>
      <c r="H77" s="83"/>
      <c r="I77" s="83"/>
      <c r="J77" s="83"/>
      <c r="K77" s="84"/>
      <c r="L77" s="83"/>
      <c r="M77" s="85"/>
      <c r="N77" s="76"/>
    </row>
    <row r="78" spans="1:14" ht="5.0999999999999996" customHeight="1" x14ac:dyDescent="0.15">
      <c r="A78" s="69"/>
      <c r="B78" s="79"/>
      <c r="C78" s="79"/>
      <c r="D78" s="79"/>
      <c r="E78" s="80"/>
      <c r="G78" s="69"/>
      <c r="H78" s="79"/>
      <c r="I78" s="79"/>
      <c r="J78" s="79"/>
      <c r="K78" s="77"/>
      <c r="L78" s="79"/>
      <c r="M78" s="81"/>
      <c r="N78" s="76"/>
    </row>
    <row r="79" spans="1:14" ht="9" x14ac:dyDescent="0.15">
      <c r="A79" s="69" t="s">
        <v>7</v>
      </c>
      <c r="B79" s="79">
        <v>134325.51</v>
      </c>
      <c r="C79" s="79">
        <v>501</v>
      </c>
      <c r="D79" s="79" t="s">
        <v>99</v>
      </c>
      <c r="E79" s="80">
        <v>133824.51</v>
      </c>
      <c r="G79" s="69" t="s">
        <v>7</v>
      </c>
      <c r="H79" s="79">
        <v>963859.91</v>
      </c>
      <c r="I79" s="79">
        <v>1251590.08</v>
      </c>
      <c r="J79" s="79">
        <v>-287730.17</v>
      </c>
      <c r="K79" s="77">
        <f t="shared" ref="K79:K81" si="24">IF(ISERROR((H79-I79)/ABS(I79)),"",(H79-I79)/ABS(I79))</f>
        <v>-0.22989169904574508</v>
      </c>
      <c r="L79" s="79">
        <v>2250000</v>
      </c>
      <c r="M79" s="81">
        <f t="shared" ref="M79:M81" si="25">H79/L79</f>
        <v>0.42838218222222224</v>
      </c>
      <c r="N79" s="76"/>
    </row>
    <row r="80" spans="1:14" ht="9" x14ac:dyDescent="0.15">
      <c r="A80" s="69" t="s">
        <v>55</v>
      </c>
      <c r="B80" s="79">
        <v>72999.820000000007</v>
      </c>
      <c r="C80" s="79">
        <v>6.95</v>
      </c>
      <c r="D80" s="79">
        <v>457.8</v>
      </c>
      <c r="E80" s="80">
        <v>73450.67</v>
      </c>
      <c r="G80" s="69" t="s">
        <v>55</v>
      </c>
      <c r="H80" s="79">
        <v>981889.7</v>
      </c>
      <c r="I80" s="79">
        <v>1435819.82</v>
      </c>
      <c r="J80" s="79">
        <v>-453930.12</v>
      </c>
      <c r="K80" s="77">
        <f t="shared" si="24"/>
        <v>-0.31614699398703111</v>
      </c>
      <c r="L80" s="79">
        <v>2075000</v>
      </c>
      <c r="M80" s="81">
        <f t="shared" si="25"/>
        <v>0.47319985542168674</v>
      </c>
      <c r="N80" s="76"/>
    </row>
    <row r="81" spans="1:14" ht="9" x14ac:dyDescent="0.15">
      <c r="A81" s="69" t="s">
        <v>56</v>
      </c>
      <c r="B81" s="79">
        <v>20000.95</v>
      </c>
      <c r="C81" s="79" t="s">
        <v>99</v>
      </c>
      <c r="D81" s="79">
        <v>20862.73</v>
      </c>
      <c r="E81" s="80">
        <v>40863.68</v>
      </c>
      <c r="G81" s="69" t="s">
        <v>56</v>
      </c>
      <c r="H81" s="79">
        <v>446551.18</v>
      </c>
      <c r="I81" s="79">
        <v>554265.51</v>
      </c>
      <c r="J81" s="79">
        <v>-107714.33</v>
      </c>
      <c r="K81" s="77">
        <f t="shared" si="24"/>
        <v>-0.19433706059032974</v>
      </c>
      <c r="L81" s="79">
        <v>1350000</v>
      </c>
      <c r="M81" s="81">
        <f t="shared" si="25"/>
        <v>0.33077865185185185</v>
      </c>
      <c r="N81" s="76"/>
    </row>
    <row r="82" spans="1:14" ht="5.0999999999999996" customHeight="1" x14ac:dyDescent="0.15">
      <c r="A82" s="78"/>
      <c r="B82" s="83"/>
      <c r="C82" s="83"/>
      <c r="D82" s="83"/>
      <c r="E82" s="82"/>
      <c r="G82" s="78"/>
      <c r="H82" s="83"/>
      <c r="I82" s="83"/>
      <c r="J82" s="83"/>
      <c r="K82" s="84"/>
      <c r="L82" s="83"/>
      <c r="M82" s="85"/>
      <c r="N82" s="76"/>
    </row>
    <row r="83" spans="1:14" ht="3" customHeight="1" x14ac:dyDescent="0.15">
      <c r="A83" s="69"/>
      <c r="B83" s="79"/>
      <c r="C83" s="79"/>
      <c r="D83" s="79"/>
      <c r="E83" s="80"/>
      <c r="G83" s="69"/>
      <c r="H83" s="79"/>
      <c r="I83" s="79"/>
      <c r="J83" s="79"/>
      <c r="K83" s="77"/>
      <c r="L83" s="79"/>
      <c r="M83" s="81"/>
      <c r="N83" s="76"/>
    </row>
    <row r="84" spans="1:14" s="11" customFormat="1" ht="9" x14ac:dyDescent="0.15">
      <c r="A84" s="71" t="s">
        <v>76</v>
      </c>
      <c r="B84" s="67">
        <v>484792.39</v>
      </c>
      <c r="C84" s="67">
        <v>507.95</v>
      </c>
      <c r="D84" s="67">
        <v>67766.81</v>
      </c>
      <c r="E84" s="87">
        <v>552051.25</v>
      </c>
      <c r="G84" s="71" t="s">
        <v>76</v>
      </c>
      <c r="H84" s="67">
        <v>6054977.6100000003</v>
      </c>
      <c r="I84" s="67">
        <v>6738506.8700000001</v>
      </c>
      <c r="J84" s="67">
        <v>-683529.26</v>
      </c>
      <c r="K84" s="88">
        <f t="shared" ref="K84" si="26">IF(ISERROR((H84-I84)/ABS(I84)),"",(H84-I84)/ABS(I84))</f>
        <v>-0.10143630824850665</v>
      </c>
      <c r="L84" s="67">
        <v>12275000</v>
      </c>
      <c r="M84" s="89">
        <f t="shared" ref="M84" si="27">H84/L84</f>
        <v>0.49327719837067213</v>
      </c>
      <c r="N84" s="68"/>
    </row>
    <row r="85" spans="1:14" ht="3" customHeight="1" x14ac:dyDescent="0.15">
      <c r="A85" s="78"/>
      <c r="B85" s="83"/>
      <c r="C85" s="83"/>
      <c r="D85" s="83"/>
      <c r="E85" s="82"/>
      <c r="G85" s="78"/>
      <c r="H85" s="83"/>
      <c r="I85" s="83"/>
      <c r="J85" s="83"/>
      <c r="K85" s="84" t="str">
        <f>IF(ISERROR((H85-I85)/ABS(I85)),"",(H85-I85)/ABS(I85))</f>
        <v/>
      </c>
      <c r="L85" s="83"/>
      <c r="M85" s="85"/>
      <c r="N85" s="76"/>
    </row>
    <row r="86" spans="1:14" ht="9.9499999999999993" customHeight="1" x14ac:dyDescent="0.15">
      <c r="A86" s="78"/>
      <c r="B86" s="83"/>
      <c r="C86" s="83"/>
      <c r="D86" s="83"/>
      <c r="E86" s="82"/>
      <c r="G86" s="78"/>
      <c r="H86" s="83"/>
      <c r="I86" s="83"/>
      <c r="J86" s="83"/>
      <c r="K86" s="84" t="str">
        <f>IF(ISERROR((H86-I86)/ABS(I86)),"",(H86-I86)/ABS(I86))</f>
        <v/>
      </c>
      <c r="L86" s="83"/>
      <c r="M86" s="85"/>
      <c r="N86" s="76"/>
    </row>
    <row r="87" spans="1:14" ht="3" customHeight="1" x14ac:dyDescent="0.15">
      <c r="A87" s="69"/>
      <c r="B87" s="79"/>
      <c r="C87" s="79"/>
      <c r="D87" s="79"/>
      <c r="E87" s="80"/>
      <c r="G87" s="69"/>
      <c r="H87" s="79"/>
      <c r="I87" s="79"/>
      <c r="J87" s="79"/>
      <c r="K87" s="77" t="str">
        <f>IF(ISERROR((H87-I87)/ABS(I87)),"",(H87-I87)/ABS(I87))</f>
        <v/>
      </c>
      <c r="L87" s="79"/>
      <c r="M87" s="81"/>
      <c r="N87" s="76"/>
    </row>
    <row r="88" spans="1:14" s="11" customFormat="1" ht="9" x14ac:dyDescent="0.15">
      <c r="A88" s="71" t="s">
        <v>77</v>
      </c>
      <c r="B88" s="67">
        <v>372220176.45999998</v>
      </c>
      <c r="C88" s="67">
        <v>30973104.75</v>
      </c>
      <c r="D88" s="67">
        <v>915083.79</v>
      </c>
      <c r="E88" s="87">
        <v>342162155.5</v>
      </c>
      <c r="G88" s="71" t="s">
        <v>77</v>
      </c>
      <c r="H88" s="67">
        <v>1377510437.21</v>
      </c>
      <c r="I88" s="67">
        <v>1369111835.6600001</v>
      </c>
      <c r="J88" s="67">
        <v>8398601.5500000007</v>
      </c>
      <c r="K88" s="88">
        <f t="shared" ref="K88" si="28">IF(ISERROR((H88-I88)/ABS(I88)),"",(H88-I88)/ABS(I88))</f>
        <v>6.1343429596102247E-3</v>
      </c>
      <c r="L88" s="67">
        <v>2180774600</v>
      </c>
      <c r="M88" s="89">
        <f t="shared" ref="M88" si="29">H88/L88</f>
        <v>0.63166107914591452</v>
      </c>
      <c r="N88" s="68"/>
    </row>
    <row r="89" spans="1:14" ht="3" customHeight="1" x14ac:dyDescent="0.15">
      <c r="A89" s="78"/>
      <c r="B89" s="83"/>
      <c r="C89" s="83"/>
      <c r="D89" s="83"/>
      <c r="E89" s="82"/>
      <c r="G89" s="78"/>
      <c r="H89" s="83"/>
      <c r="I89" s="83"/>
      <c r="J89" s="83"/>
      <c r="K89" s="84"/>
      <c r="L89" s="83"/>
      <c r="M89" s="85"/>
      <c r="N89" s="76"/>
    </row>
    <row r="90" spans="1:14" ht="5.0999999999999996" customHeight="1" x14ac:dyDescent="0.15">
      <c r="A90" s="69"/>
      <c r="B90" s="79"/>
      <c r="C90" s="79"/>
      <c r="D90" s="79"/>
      <c r="E90" s="80"/>
      <c r="G90" s="69"/>
      <c r="H90" s="79"/>
      <c r="I90" s="79"/>
      <c r="J90" s="79"/>
      <c r="K90" s="77"/>
      <c r="L90" s="79"/>
      <c r="M90" s="81"/>
      <c r="N90" s="76"/>
    </row>
    <row r="91" spans="1:14" ht="9" customHeight="1" x14ac:dyDescent="0.15">
      <c r="A91" s="69" t="s">
        <v>57</v>
      </c>
      <c r="B91" s="79"/>
      <c r="C91" s="79"/>
      <c r="D91" s="79"/>
      <c r="E91" s="80"/>
      <c r="G91" s="69" t="s">
        <v>57</v>
      </c>
      <c r="H91" s="79"/>
      <c r="I91" s="79"/>
      <c r="J91" s="79"/>
      <c r="K91" s="77"/>
      <c r="L91" s="79"/>
      <c r="M91" s="81"/>
      <c r="N91" s="76"/>
    </row>
    <row r="92" spans="1:14" ht="9" x14ac:dyDescent="0.15">
      <c r="A92" s="69" t="s">
        <v>59</v>
      </c>
      <c r="B92" s="79" t="s">
        <v>99</v>
      </c>
      <c r="C92" s="79" t="s">
        <v>99</v>
      </c>
      <c r="D92" s="79" t="s">
        <v>99</v>
      </c>
      <c r="E92" s="80" t="s">
        <v>99</v>
      </c>
      <c r="G92" s="69" t="s">
        <v>59</v>
      </c>
      <c r="H92" s="79">
        <v>99867547.810000002</v>
      </c>
      <c r="I92" s="79">
        <v>88323002.409999996</v>
      </c>
      <c r="J92" s="79">
        <v>11544545.4</v>
      </c>
      <c r="K92" s="77">
        <f t="shared" ref="K92:K93" si="30">IF(ISERROR((H92-I92)/ABS(I92)),"",(H92-I92)/ABS(I92))</f>
        <v>0.13070825362581792</v>
      </c>
      <c r="L92" s="79">
        <v>181326600</v>
      </c>
      <c r="M92" s="81">
        <f t="shared" ref="M92:M93" si="31">H92/L92</f>
        <v>0.55076060440111929</v>
      </c>
      <c r="N92" s="76"/>
    </row>
    <row r="93" spans="1:14" ht="9" x14ac:dyDescent="0.15">
      <c r="A93" s="69" t="s">
        <v>58</v>
      </c>
      <c r="B93" s="79" t="s">
        <v>99</v>
      </c>
      <c r="C93" s="79" t="s">
        <v>99</v>
      </c>
      <c r="D93" s="79" t="s">
        <v>99</v>
      </c>
      <c r="E93" s="80" t="s">
        <v>99</v>
      </c>
      <c r="G93" s="69" t="s">
        <v>58</v>
      </c>
      <c r="H93" s="79">
        <v>51009004.950000003</v>
      </c>
      <c r="I93" s="79">
        <v>50316890.880000003</v>
      </c>
      <c r="J93" s="79">
        <v>692114.07</v>
      </c>
      <c r="K93" s="77">
        <f t="shared" si="30"/>
        <v>1.3755104059402492E-2</v>
      </c>
      <c r="L93" s="79">
        <v>112203000</v>
      </c>
      <c r="M93" s="81">
        <f t="shared" si="31"/>
        <v>0.45461355712414109</v>
      </c>
      <c r="N93" s="76"/>
    </row>
    <row r="94" spans="1:14" ht="5.0999999999999996" customHeight="1" x14ac:dyDescent="0.15">
      <c r="A94" s="78"/>
      <c r="B94" s="83"/>
      <c r="C94" s="83"/>
      <c r="D94" s="83"/>
      <c r="E94" s="82"/>
      <c r="G94" s="78"/>
      <c r="H94" s="83"/>
      <c r="I94" s="83"/>
      <c r="J94" s="83"/>
      <c r="K94" s="84"/>
      <c r="L94" s="83"/>
      <c r="M94" s="85"/>
      <c r="N94" s="76"/>
    </row>
    <row r="95" spans="1:14" ht="3" customHeight="1" x14ac:dyDescent="0.15">
      <c r="A95" s="78"/>
      <c r="B95" s="79"/>
      <c r="C95" s="79"/>
      <c r="D95" s="79"/>
      <c r="E95" s="80"/>
      <c r="G95" s="69"/>
      <c r="H95" s="79"/>
      <c r="I95" s="79"/>
      <c r="J95" s="79"/>
      <c r="K95" s="77"/>
      <c r="L95" s="79"/>
      <c r="M95" s="81"/>
      <c r="N95" s="76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7" t="s">
        <v>99</v>
      </c>
      <c r="G96" s="71" t="s">
        <v>43</v>
      </c>
      <c r="H96" s="67">
        <v>150876552.75999999</v>
      </c>
      <c r="I96" s="67">
        <v>138639893.28999999</v>
      </c>
      <c r="J96" s="67">
        <v>12236659.470000001</v>
      </c>
      <c r="K96" s="88">
        <f t="shared" ref="K96" si="32">IF(ISERROR((H96-I96)/ABS(I96)),"",(H96-I96)/ABS(I96))</f>
        <v>8.8262181826726932E-2</v>
      </c>
      <c r="L96" s="67">
        <v>293529600</v>
      </c>
      <c r="M96" s="89">
        <f t="shared" ref="M96" si="33">H96/L96</f>
        <v>0.51400796635160473</v>
      </c>
      <c r="N96" s="68"/>
    </row>
    <row r="97" spans="1:14" ht="3" customHeight="1" x14ac:dyDescent="0.15">
      <c r="A97" s="78"/>
      <c r="B97" s="83"/>
      <c r="C97" s="83"/>
      <c r="D97" s="83"/>
      <c r="E97" s="82"/>
      <c r="G97" s="78"/>
      <c r="H97" s="83"/>
      <c r="I97" s="83"/>
      <c r="J97" s="83"/>
      <c r="K97" s="84"/>
      <c r="L97" s="83"/>
      <c r="M97" s="85"/>
      <c r="N97" s="76"/>
    </row>
    <row r="98" spans="1:14" ht="5.0999999999999996" customHeight="1" x14ac:dyDescent="0.15">
      <c r="A98" s="69"/>
      <c r="B98" s="79"/>
      <c r="C98" s="79"/>
      <c r="D98" s="79"/>
      <c r="E98" s="80"/>
      <c r="G98" s="69"/>
      <c r="H98" s="79"/>
      <c r="I98" s="79"/>
      <c r="J98" s="79"/>
      <c r="K98" s="77"/>
      <c r="L98" s="79"/>
      <c r="M98" s="81"/>
      <c r="N98" s="76"/>
    </row>
    <row r="99" spans="1:14" ht="9" customHeight="1" x14ac:dyDescent="0.15">
      <c r="A99" s="69" t="s">
        <v>36</v>
      </c>
      <c r="B99" s="79"/>
      <c r="C99" s="79"/>
      <c r="D99" s="79"/>
      <c r="E99" s="80"/>
      <c r="G99" s="69" t="s">
        <v>36</v>
      </c>
      <c r="H99" s="79"/>
      <c r="I99" s="79"/>
      <c r="J99" s="79"/>
      <c r="K99" s="77"/>
      <c r="L99" s="79"/>
      <c r="M99" s="81"/>
      <c r="N99" s="76"/>
    </row>
    <row r="100" spans="1:14" ht="9" customHeight="1" x14ac:dyDescent="0.15">
      <c r="A100" s="69" t="s">
        <v>78</v>
      </c>
      <c r="B100" s="79"/>
      <c r="C100" s="79"/>
      <c r="D100" s="79"/>
      <c r="E100" s="80"/>
      <c r="G100" s="69" t="s">
        <v>78</v>
      </c>
      <c r="H100" s="79"/>
      <c r="I100" s="79"/>
      <c r="J100" s="79"/>
      <c r="K100" s="77"/>
      <c r="L100" s="79"/>
      <c r="M100" s="81"/>
      <c r="N100" s="76"/>
    </row>
    <row r="101" spans="1:14" ht="9" x14ac:dyDescent="0.15">
      <c r="A101" s="69" t="s">
        <v>41</v>
      </c>
      <c r="B101" s="79" t="s">
        <v>99</v>
      </c>
      <c r="C101" s="79" t="s">
        <v>99</v>
      </c>
      <c r="D101" s="79" t="s">
        <v>99</v>
      </c>
      <c r="E101" s="80" t="s">
        <v>99</v>
      </c>
      <c r="G101" s="69" t="s">
        <v>41</v>
      </c>
      <c r="H101" s="79">
        <v>19667.63</v>
      </c>
      <c r="I101" s="79">
        <v>16973.54</v>
      </c>
      <c r="J101" s="79">
        <v>2694.09</v>
      </c>
      <c r="K101" s="77">
        <f t="shared" ref="K101:K102" si="34">IF(ISERROR((H101-I101)/ABS(I101)),"",(H101-I101)/ABS(I101))</f>
        <v>0.15872292992504805</v>
      </c>
      <c r="L101" s="79">
        <v>39967</v>
      </c>
      <c r="M101" s="81">
        <f t="shared" ref="M101:M102" si="35">H101/L101</f>
        <v>0.49209672980208674</v>
      </c>
      <c r="N101" s="76"/>
    </row>
    <row r="102" spans="1:14" ht="9" x14ac:dyDescent="0.15">
      <c r="A102" s="69" t="s">
        <v>84</v>
      </c>
      <c r="B102" s="79" t="s">
        <v>99</v>
      </c>
      <c r="C102" s="79" t="s">
        <v>99</v>
      </c>
      <c r="D102" s="79" t="s">
        <v>99</v>
      </c>
      <c r="E102" s="80" t="s">
        <v>99</v>
      </c>
      <c r="G102" s="69" t="s">
        <v>84</v>
      </c>
      <c r="H102" s="79">
        <v>8415913.9299999997</v>
      </c>
      <c r="I102" s="79">
        <v>6691778.04</v>
      </c>
      <c r="J102" s="79">
        <v>1724135.89</v>
      </c>
      <c r="K102" s="77">
        <f t="shared" si="34"/>
        <v>0.25764989210550676</v>
      </c>
      <c r="L102" s="79">
        <v>7223580</v>
      </c>
      <c r="M102" s="81">
        <f t="shared" si="35"/>
        <v>1.1650613587722431</v>
      </c>
      <c r="N102" s="76"/>
    </row>
    <row r="103" spans="1:14" ht="9" x14ac:dyDescent="0.15">
      <c r="A103" s="69" t="s">
        <v>4</v>
      </c>
      <c r="B103" s="79"/>
      <c r="C103" s="79"/>
      <c r="D103" s="79"/>
      <c r="E103" s="80"/>
      <c r="G103" s="69" t="s">
        <v>4</v>
      </c>
      <c r="H103" s="79"/>
      <c r="I103" s="79"/>
      <c r="J103" s="79"/>
      <c r="K103" s="77"/>
      <c r="L103" s="79"/>
      <c r="M103" s="81"/>
      <c r="N103" s="76"/>
    </row>
    <row r="104" spans="1:14" ht="9" x14ac:dyDescent="0.15">
      <c r="A104" s="69" t="s">
        <v>83</v>
      </c>
      <c r="B104" s="79" t="s">
        <v>99</v>
      </c>
      <c r="C104" s="79" t="s">
        <v>99</v>
      </c>
      <c r="D104" s="79" t="s">
        <v>99</v>
      </c>
      <c r="E104" s="80" t="s">
        <v>99</v>
      </c>
      <c r="G104" s="69" t="s">
        <v>41</v>
      </c>
      <c r="H104" s="79">
        <v>1049.97</v>
      </c>
      <c r="I104" s="79">
        <v>373.98</v>
      </c>
      <c r="J104" s="79">
        <v>675.99</v>
      </c>
      <c r="K104" s="77">
        <f t="shared" ref="K104:K106" si="36">IF(ISERROR((H104-I104)/ABS(I104)),"",(H104-I104)/ABS(I104))</f>
        <v>1.8075565538264078</v>
      </c>
      <c r="L104" s="79">
        <v>1146</v>
      </c>
      <c r="M104" s="81">
        <f t="shared" ref="M104:M105" si="37">H104/L104</f>
        <v>0.9162041884816754</v>
      </c>
      <c r="N104" s="76"/>
    </row>
    <row r="105" spans="1:14" ht="9" x14ac:dyDescent="0.15">
      <c r="A105" s="70" t="s">
        <v>108</v>
      </c>
      <c r="B105" s="79" t="s">
        <v>99</v>
      </c>
      <c r="C105" s="79" t="s">
        <v>99</v>
      </c>
      <c r="D105" s="79" t="s">
        <v>99</v>
      </c>
      <c r="E105" s="80" t="s">
        <v>99</v>
      </c>
      <c r="G105" s="91" t="s">
        <v>109</v>
      </c>
      <c r="H105" s="79">
        <v>-48297555.229999997</v>
      </c>
      <c r="I105" s="79">
        <v>-46861090.270000003</v>
      </c>
      <c r="J105" s="79">
        <v>-1436464.96</v>
      </c>
      <c r="K105" s="77">
        <f t="shared" si="36"/>
        <v>-3.0653682014726912E-2</v>
      </c>
      <c r="L105" s="79">
        <v>-67158000</v>
      </c>
      <c r="M105" s="81">
        <f t="shared" si="37"/>
        <v>0.71916309642931586</v>
      </c>
      <c r="N105" s="76"/>
    </row>
    <row r="106" spans="1:14" ht="9" x14ac:dyDescent="0.15">
      <c r="A106" s="69" t="s">
        <v>110</v>
      </c>
      <c r="B106" s="79" t="s">
        <v>99</v>
      </c>
      <c r="C106" s="79" t="s">
        <v>99</v>
      </c>
      <c r="D106" s="79" t="s">
        <v>99</v>
      </c>
      <c r="E106" s="80" t="s">
        <v>99</v>
      </c>
      <c r="G106" s="69" t="s">
        <v>110</v>
      </c>
      <c r="H106" s="79">
        <v>131419.94</v>
      </c>
      <c r="I106" s="79">
        <v>-43277.2</v>
      </c>
      <c r="J106" s="79">
        <v>174697.14</v>
      </c>
      <c r="K106" s="77">
        <f t="shared" si="36"/>
        <v>4.0367015426136632</v>
      </c>
      <c r="L106" s="79" t="s">
        <v>99</v>
      </c>
      <c r="M106" s="81"/>
      <c r="N106" s="76"/>
    </row>
    <row r="107" spans="1:14" ht="9" x14ac:dyDescent="0.15">
      <c r="A107" s="69" t="s">
        <v>52</v>
      </c>
      <c r="B107" s="79"/>
      <c r="C107" s="79"/>
      <c r="D107" s="79"/>
      <c r="E107" s="80"/>
      <c r="G107" s="69" t="s">
        <v>52</v>
      </c>
      <c r="H107" s="67"/>
      <c r="I107" s="79"/>
      <c r="J107" s="79"/>
      <c r="K107" s="77"/>
      <c r="L107" s="79"/>
      <c r="M107" s="81"/>
      <c r="N107" s="76"/>
    </row>
    <row r="108" spans="1:14" ht="9" x14ac:dyDescent="0.15">
      <c r="A108" s="69" t="s">
        <v>84</v>
      </c>
      <c r="B108" s="79" t="s">
        <v>99</v>
      </c>
      <c r="C108" s="79" t="s">
        <v>99</v>
      </c>
      <c r="D108" s="79" t="s">
        <v>99</v>
      </c>
      <c r="E108" s="80" t="s">
        <v>99</v>
      </c>
      <c r="G108" s="69" t="s">
        <v>84</v>
      </c>
      <c r="H108" s="79">
        <v>3232768.16</v>
      </c>
      <c r="I108" s="79">
        <v>2563304.34</v>
      </c>
      <c r="J108" s="79">
        <v>669463.81999999995</v>
      </c>
      <c r="K108" s="77">
        <f t="shared" ref="K108:K111" si="38">IF(ISERROR((H108-I108)/ABS(I108)),"",(H108-I108)/ABS(I108))</f>
        <v>0.26117219463686481</v>
      </c>
      <c r="L108" s="79">
        <v>4782960</v>
      </c>
      <c r="M108" s="81">
        <f t="shared" ref="M108:M111" si="39">H108/L108</f>
        <v>0.67589278605716963</v>
      </c>
      <c r="N108" s="76"/>
    </row>
    <row r="109" spans="1:14" ht="9" x14ac:dyDescent="0.15">
      <c r="A109" s="69" t="s">
        <v>5</v>
      </c>
      <c r="B109" s="79"/>
      <c r="C109" s="79"/>
      <c r="D109" s="79"/>
      <c r="E109" s="80"/>
      <c r="G109" s="69" t="s">
        <v>5</v>
      </c>
      <c r="H109" s="79"/>
      <c r="I109" s="79"/>
      <c r="J109" s="79"/>
      <c r="K109" s="77"/>
      <c r="L109" s="79"/>
      <c r="M109" s="81"/>
      <c r="N109" s="76"/>
    </row>
    <row r="110" spans="1:14" ht="9" x14ac:dyDescent="0.15">
      <c r="A110" s="69" t="s">
        <v>83</v>
      </c>
      <c r="B110" s="79" t="s">
        <v>99</v>
      </c>
      <c r="C110" s="79" t="s">
        <v>99</v>
      </c>
      <c r="D110" s="79" t="s">
        <v>99</v>
      </c>
      <c r="E110" s="80" t="s">
        <v>99</v>
      </c>
      <c r="G110" s="69" t="s">
        <v>83</v>
      </c>
      <c r="H110" s="79">
        <v>25615.93</v>
      </c>
      <c r="I110" s="79">
        <v>16388.490000000002</v>
      </c>
      <c r="J110" s="79">
        <v>9227.44</v>
      </c>
      <c r="K110" s="77">
        <f t="shared" si="38"/>
        <v>0.56304394120507728</v>
      </c>
      <c r="L110" s="79">
        <v>49140</v>
      </c>
      <c r="M110" s="81">
        <f t="shared" si="39"/>
        <v>0.5212846967846968</v>
      </c>
      <c r="N110" s="76"/>
    </row>
    <row r="111" spans="1:14" ht="9" x14ac:dyDescent="0.15">
      <c r="A111" s="69" t="s">
        <v>84</v>
      </c>
      <c r="B111" s="79" t="s">
        <v>99</v>
      </c>
      <c r="C111" s="79" t="s">
        <v>99</v>
      </c>
      <c r="D111" s="79" t="s">
        <v>99</v>
      </c>
      <c r="E111" s="80" t="s">
        <v>99</v>
      </c>
      <c r="G111" s="69" t="s">
        <v>84</v>
      </c>
      <c r="H111" s="79">
        <v>2240904.7999999998</v>
      </c>
      <c r="I111" s="79">
        <v>2673720.64</v>
      </c>
      <c r="J111" s="79">
        <v>-432815.84</v>
      </c>
      <c r="K111" s="77">
        <f t="shared" si="38"/>
        <v>-0.1618777345414816</v>
      </c>
      <c r="L111" s="79">
        <v>3456180</v>
      </c>
      <c r="M111" s="81">
        <f t="shared" si="39"/>
        <v>0.64837618411078124</v>
      </c>
      <c r="N111" s="76"/>
    </row>
    <row r="112" spans="1:14" ht="5.0999999999999996" customHeight="1" x14ac:dyDescent="0.15">
      <c r="A112" s="78"/>
      <c r="B112" s="83"/>
      <c r="C112" s="83"/>
      <c r="D112" s="83"/>
      <c r="E112" s="82"/>
      <c r="G112" s="78"/>
      <c r="H112" s="83"/>
      <c r="I112" s="83"/>
      <c r="J112" s="83"/>
      <c r="K112" s="84"/>
      <c r="L112" s="83"/>
      <c r="M112" s="85"/>
      <c r="N112" s="76"/>
    </row>
    <row r="113" spans="1:14" ht="3" customHeight="1" x14ac:dyDescent="0.15">
      <c r="A113" s="69"/>
      <c r="B113" s="79"/>
      <c r="C113" s="79"/>
      <c r="D113" s="79"/>
      <c r="E113" s="80"/>
      <c r="G113" s="69"/>
      <c r="H113" s="79"/>
      <c r="I113" s="79"/>
      <c r="J113" s="79"/>
      <c r="K113" s="77"/>
      <c r="L113" s="79"/>
      <c r="M113" s="81"/>
      <c r="N113" s="76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7" t="s">
        <v>99</v>
      </c>
      <c r="G114" s="71" t="s">
        <v>44</v>
      </c>
      <c r="H114" s="67">
        <v>-34230214.869999997</v>
      </c>
      <c r="I114" s="67">
        <v>-34941828.439999998</v>
      </c>
      <c r="J114" s="67">
        <v>711613.57</v>
      </c>
      <c r="K114" s="88">
        <f t="shared" ref="K114" si="40">IF(ISERROR((H114-I114)/ABS(I114)),"",(H114-I114)/ABS(I114))</f>
        <v>2.0365664928552331E-2</v>
      </c>
      <c r="L114" s="67">
        <v>-51605027</v>
      </c>
      <c r="M114" s="89">
        <f t="shared" ref="M114" si="41">H114/L114</f>
        <v>0.66331163570556795</v>
      </c>
      <c r="N114" s="68"/>
    </row>
    <row r="115" spans="1:14" ht="3" customHeight="1" x14ac:dyDescent="0.15">
      <c r="A115" s="78"/>
      <c r="B115" s="83"/>
      <c r="C115" s="83"/>
      <c r="D115" s="83"/>
      <c r="E115" s="82"/>
      <c r="G115" s="78"/>
      <c r="H115" s="83"/>
      <c r="I115" s="83"/>
      <c r="J115" s="83"/>
      <c r="K115" s="84"/>
      <c r="L115" s="83"/>
      <c r="M115" s="85"/>
      <c r="N115" s="76"/>
    </row>
    <row r="116" spans="1:14" ht="8.1" customHeight="1" x14ac:dyDescent="0.15">
      <c r="A116" s="78"/>
      <c r="B116" s="83"/>
      <c r="C116" s="83"/>
      <c r="D116" s="83"/>
      <c r="E116" s="82"/>
      <c r="G116" s="78"/>
      <c r="H116" s="83"/>
      <c r="I116" s="83"/>
      <c r="J116" s="83"/>
      <c r="K116" s="84"/>
      <c r="L116" s="83"/>
      <c r="M116" s="85"/>
      <c r="N116" s="76"/>
    </row>
    <row r="117" spans="1:14" ht="3" customHeight="1" x14ac:dyDescent="0.15">
      <c r="A117" s="69"/>
      <c r="B117" s="79"/>
      <c r="C117" s="79"/>
      <c r="D117" s="79"/>
      <c r="E117" s="80"/>
      <c r="G117" s="69"/>
      <c r="H117" s="79"/>
      <c r="I117" s="79"/>
      <c r="J117" s="79"/>
      <c r="K117" s="77"/>
      <c r="L117" s="79"/>
      <c r="M117" s="81"/>
      <c r="N117" s="76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7" t="s">
        <v>99</v>
      </c>
      <c r="G118" s="71" t="s">
        <v>79</v>
      </c>
      <c r="H118" s="67">
        <v>116646337.89</v>
      </c>
      <c r="I118" s="67">
        <v>103698064.84999999</v>
      </c>
      <c r="J118" s="67">
        <v>12948273.039999999</v>
      </c>
      <c r="K118" s="88">
        <f t="shared" ref="K118" si="42">IF(ISERROR((H118-I118)/ABS(I118)),"",(H118-I118)/ABS(I118))</f>
        <v>0.12486513667087017</v>
      </c>
      <c r="L118" s="67">
        <v>241924573</v>
      </c>
      <c r="M118" s="89">
        <f t="shared" ref="M118" si="43">H118/L118</f>
        <v>0.48215994118960376</v>
      </c>
      <c r="N118" s="68"/>
    </row>
    <row r="119" spans="1:14" ht="3" customHeight="1" x14ac:dyDescent="0.15">
      <c r="A119" s="78"/>
      <c r="B119" s="83"/>
      <c r="C119" s="83"/>
      <c r="D119" s="83"/>
      <c r="E119" s="82"/>
      <c r="G119" s="78"/>
      <c r="H119" s="83"/>
      <c r="I119" s="83"/>
      <c r="J119" s="83"/>
      <c r="K119" s="84"/>
      <c r="L119" s="83"/>
      <c r="M119" s="85"/>
      <c r="N119" s="76"/>
    </row>
    <row r="120" spans="1:14" ht="8.1" customHeight="1" x14ac:dyDescent="0.15">
      <c r="A120" s="75"/>
      <c r="B120" s="83"/>
      <c r="C120" s="83"/>
      <c r="D120" s="83"/>
      <c r="E120" s="82"/>
      <c r="G120" s="74"/>
      <c r="H120" s="83"/>
      <c r="I120" s="83"/>
      <c r="J120" s="83"/>
      <c r="K120" s="84"/>
      <c r="L120" s="83"/>
      <c r="M120" s="85"/>
      <c r="N120" s="76"/>
    </row>
    <row r="121" spans="1:14" ht="3" customHeight="1" x14ac:dyDescent="0.15">
      <c r="A121" s="69"/>
      <c r="B121" s="79"/>
      <c r="C121" s="79"/>
      <c r="D121" s="79"/>
      <c r="E121" s="80"/>
      <c r="G121" s="69"/>
      <c r="H121" s="79"/>
      <c r="I121" s="79"/>
      <c r="J121" s="79"/>
      <c r="K121" s="92"/>
      <c r="L121" s="79"/>
      <c r="M121" s="81"/>
      <c r="N121" s="76"/>
    </row>
    <row r="122" spans="1:14" s="11" customFormat="1" ht="9" x14ac:dyDescent="0.15">
      <c r="A122" s="71" t="s">
        <v>8</v>
      </c>
      <c r="B122" s="67">
        <v>372220176.45999998</v>
      </c>
      <c r="C122" s="67">
        <v>30973104.75</v>
      </c>
      <c r="D122" s="67">
        <v>915083.79</v>
      </c>
      <c r="E122" s="87">
        <v>342162155.5</v>
      </c>
      <c r="G122" s="71" t="s">
        <v>8</v>
      </c>
      <c r="H122" s="67">
        <v>1494156775.0999999</v>
      </c>
      <c r="I122" s="67">
        <v>1472809900.51</v>
      </c>
      <c r="J122" s="67">
        <v>21346874.59</v>
      </c>
      <c r="K122" s="88">
        <f t="shared" ref="K122" si="44">IF(ISERROR((H122-I122)/ABS(I122)),"",(H122-I122)/ABS(I122))</f>
        <v>1.4493978199500143E-2</v>
      </c>
      <c r="L122" s="67">
        <v>2422699173</v>
      </c>
      <c r="M122" s="89">
        <f t="shared" ref="M122" si="45">H122/L122</f>
        <v>0.61673227602988079</v>
      </c>
      <c r="N122" s="68"/>
    </row>
    <row r="123" spans="1:14" ht="3" customHeight="1" x14ac:dyDescent="0.15">
      <c r="A123" s="74"/>
      <c r="B123" s="83"/>
      <c r="C123" s="83"/>
      <c r="D123" s="83"/>
      <c r="E123" s="82"/>
      <c r="G123" s="74"/>
      <c r="H123" s="83"/>
      <c r="I123" s="83"/>
      <c r="J123" s="83"/>
      <c r="K123" s="93"/>
      <c r="L123" s="83"/>
      <c r="M123" s="94"/>
      <c r="N123" s="76"/>
    </row>
    <row r="124" spans="1:14" ht="6" customHeight="1" x14ac:dyDescent="0.15">
      <c r="A124" s="76"/>
      <c r="B124" s="95"/>
      <c r="C124" s="95"/>
      <c r="D124" s="95"/>
      <c r="E124" s="95"/>
      <c r="G124" s="76"/>
      <c r="H124" s="95"/>
      <c r="I124" s="95"/>
      <c r="J124" s="95"/>
      <c r="K124" s="76"/>
      <c r="L124" s="95"/>
      <c r="M124" s="76"/>
      <c r="N124" s="76"/>
    </row>
    <row r="125" spans="1:14" ht="9" customHeight="1" x14ac:dyDescent="0.15">
      <c r="A125" s="64" t="s">
        <v>80</v>
      </c>
      <c r="B125" s="65" t="s">
        <v>99</v>
      </c>
      <c r="C125" s="38"/>
      <c r="D125" s="95"/>
      <c r="E125" s="96"/>
      <c r="G125" s="64" t="s">
        <v>80</v>
      </c>
      <c r="H125" s="65">
        <v>3249516.66</v>
      </c>
      <c r="I125" s="38"/>
      <c r="J125" s="95"/>
      <c r="K125" s="76"/>
      <c r="L125" s="95"/>
      <c r="M125" s="76"/>
      <c r="N125" s="76"/>
    </row>
    <row r="126" spans="1:14" ht="9.75" customHeight="1" x14ac:dyDescent="0.15">
      <c r="A126" s="99" t="s">
        <v>141</v>
      </c>
      <c r="B126" s="99"/>
      <c r="C126" s="99"/>
      <c r="D126" s="99"/>
      <c r="E126" s="99"/>
      <c r="F126" s="6"/>
      <c r="G126" s="99" t="str">
        <f>+A126</f>
        <v>Vitoria-Gasteizen, 2019ko IRAILAREN 9an / Vitoria-Gasteiz, 9 de SEPTIEMBRE DE 2019</v>
      </c>
      <c r="H126" s="99"/>
      <c r="I126" s="99"/>
      <c r="J126" s="99"/>
      <c r="K126" s="99"/>
      <c r="L126" s="99"/>
      <c r="M126" s="99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8433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8433" r:id="rId4"/>
      </mc:Fallback>
    </mc:AlternateContent>
    <mc:AlternateContent xmlns:mc="http://schemas.openxmlformats.org/markup-compatibility/2006">
      <mc:Choice Requires="x14">
        <oleObject progId="Word.Picture.8" shapeId="18434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8434" r:id="rId6"/>
      </mc:Fallback>
    </mc:AlternateContent>
    <mc:AlternateContent xmlns:mc="http://schemas.openxmlformats.org/markup-compatibility/2006">
      <mc:Choice Requires="x14">
        <oleObject progId="Word.Picture.8" shapeId="18435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8435" r:id="rId7"/>
      </mc:Fallback>
    </mc:AlternateContent>
    <mc:AlternateContent xmlns:mc="http://schemas.openxmlformats.org/markup-compatibility/2006">
      <mc:Choice Requires="x14">
        <oleObject progId="Word.Picture.8" shapeId="18436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8436" r:id="rId9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142</v>
      </c>
      <c r="B9" s="71" t="s">
        <v>24</v>
      </c>
      <c r="C9" s="71" t="s">
        <v>15</v>
      </c>
      <c r="D9" s="71" t="s">
        <v>26</v>
      </c>
      <c r="E9" s="72" t="s">
        <v>16</v>
      </c>
      <c r="G9" s="62" t="s">
        <v>143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2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2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2"/>
      <c r="N10" s="68"/>
    </row>
    <row r="11" spans="1:14" s="11" customFormat="1" ht="10.5" x14ac:dyDescent="0.15">
      <c r="A11" s="63" t="s">
        <v>144</v>
      </c>
      <c r="B11" s="71" t="s">
        <v>23</v>
      </c>
      <c r="C11" s="71" t="s">
        <v>12</v>
      </c>
      <c r="D11" s="71" t="s">
        <v>13</v>
      </c>
      <c r="E11" s="72" t="s">
        <v>17</v>
      </c>
      <c r="G11" s="62" t="s">
        <v>145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2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3"/>
      <c r="H12" s="74"/>
      <c r="I12" s="74"/>
      <c r="J12" s="74"/>
      <c r="K12" s="74"/>
      <c r="L12" s="74"/>
      <c r="M12" s="75"/>
      <c r="N12" s="76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7"/>
      <c r="L13" s="69"/>
      <c r="M13" s="78"/>
      <c r="N13" s="76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7"/>
      <c r="L14" s="69"/>
      <c r="M14" s="78"/>
      <c r="N14" s="76"/>
    </row>
    <row r="15" spans="1:14" ht="9" x14ac:dyDescent="0.15">
      <c r="A15" s="69" t="s">
        <v>81</v>
      </c>
      <c r="B15" s="79">
        <v>58501517.520000003</v>
      </c>
      <c r="C15" s="79" t="s">
        <v>99</v>
      </c>
      <c r="D15" s="79">
        <v>626922.15</v>
      </c>
      <c r="E15" s="80">
        <v>59128439.670000002</v>
      </c>
      <c r="G15" s="69" t="s">
        <v>81</v>
      </c>
      <c r="H15" s="79">
        <v>593447380.05999994</v>
      </c>
      <c r="I15" s="79">
        <v>564940028.83000004</v>
      </c>
      <c r="J15" s="79">
        <v>28507351.23</v>
      </c>
      <c r="K15" s="77">
        <f t="shared" ref="K15:K21" si="0">IF(ISERROR((H15-I15)/ABS(I15)),"",(H15-I15)/ABS(I15))</f>
        <v>5.0460845001617405E-2</v>
      </c>
      <c r="L15" s="79">
        <v>830000000</v>
      </c>
      <c r="M15" s="81">
        <f t="shared" ref="M15:M21" si="1">H15/L15</f>
        <v>0.71499684344578307</v>
      </c>
      <c r="N15" s="76"/>
    </row>
    <row r="16" spans="1:14" ht="9" x14ac:dyDescent="0.15">
      <c r="A16" s="69" t="s">
        <v>45</v>
      </c>
      <c r="B16" s="79">
        <v>1633289.7</v>
      </c>
      <c r="C16" s="79" t="s">
        <v>99</v>
      </c>
      <c r="D16" s="79">
        <v>24535.93</v>
      </c>
      <c r="E16" s="80">
        <v>1657825.63</v>
      </c>
      <c r="G16" s="69" t="s">
        <v>45</v>
      </c>
      <c r="H16" s="79">
        <v>15775745.050000001</v>
      </c>
      <c r="I16" s="79">
        <v>39082308.460000001</v>
      </c>
      <c r="J16" s="79">
        <v>-23306563.41</v>
      </c>
      <c r="K16" s="77">
        <f t="shared" si="0"/>
        <v>-0.59634561847475887</v>
      </c>
      <c r="L16" s="79">
        <v>17700000</v>
      </c>
      <c r="M16" s="81">
        <f t="shared" si="1"/>
        <v>0.89128503107344637</v>
      </c>
      <c r="N16" s="76"/>
    </row>
    <row r="17" spans="1:14" ht="9" x14ac:dyDescent="0.15">
      <c r="A17" s="69" t="s">
        <v>46</v>
      </c>
      <c r="B17" s="79">
        <v>149536.85</v>
      </c>
      <c r="C17" s="79" t="s">
        <v>99</v>
      </c>
      <c r="D17" s="79">
        <v>15900.92</v>
      </c>
      <c r="E17" s="80">
        <v>165437.76999999999</v>
      </c>
      <c r="G17" s="69" t="s">
        <v>46</v>
      </c>
      <c r="H17" s="79">
        <v>6936862.3200000003</v>
      </c>
      <c r="I17" s="79">
        <v>6939778.8300000001</v>
      </c>
      <c r="J17" s="79">
        <v>-2916.51</v>
      </c>
      <c r="K17" s="77">
        <f t="shared" si="0"/>
        <v>-4.2025979090169025E-4</v>
      </c>
      <c r="L17" s="79">
        <v>9700000</v>
      </c>
      <c r="M17" s="81">
        <f t="shared" si="1"/>
        <v>0.71514044536082477</v>
      </c>
      <c r="N17" s="76"/>
    </row>
    <row r="18" spans="1:14" ht="9" x14ac:dyDescent="0.15">
      <c r="A18" s="69" t="s">
        <v>60</v>
      </c>
      <c r="B18" s="79">
        <v>250993.53</v>
      </c>
      <c r="C18" s="79" t="s">
        <v>99</v>
      </c>
      <c r="D18" s="79" t="s">
        <v>99</v>
      </c>
      <c r="E18" s="80">
        <v>250993.53</v>
      </c>
      <c r="G18" s="69" t="s">
        <v>60</v>
      </c>
      <c r="H18" s="79">
        <v>1510248.82</v>
      </c>
      <c r="I18" s="79">
        <v>2474342.5499999998</v>
      </c>
      <c r="J18" s="79">
        <v>-964093.73</v>
      </c>
      <c r="K18" s="77">
        <f t="shared" si="0"/>
        <v>-0.38963632177767782</v>
      </c>
      <c r="L18" s="79">
        <v>3600000</v>
      </c>
      <c r="M18" s="81">
        <f t="shared" si="1"/>
        <v>0.41951356111111116</v>
      </c>
      <c r="N18" s="76"/>
    </row>
    <row r="19" spans="1:14" ht="9" x14ac:dyDescent="0.15">
      <c r="A19" s="69" t="s">
        <v>61</v>
      </c>
      <c r="B19" s="79" t="s">
        <v>99</v>
      </c>
      <c r="C19" s="79" t="s">
        <v>99</v>
      </c>
      <c r="D19" s="79" t="s">
        <v>99</v>
      </c>
      <c r="E19" s="80" t="s">
        <v>99</v>
      </c>
      <c r="G19" s="69" t="s">
        <v>61</v>
      </c>
      <c r="H19" s="79">
        <v>2176720.33</v>
      </c>
      <c r="I19" s="79">
        <v>3214916.57</v>
      </c>
      <c r="J19" s="79">
        <v>-1038196.24</v>
      </c>
      <c r="K19" s="77">
        <f t="shared" si="0"/>
        <v>-0.32293100532932328</v>
      </c>
      <c r="L19" s="79">
        <v>2900000</v>
      </c>
      <c r="M19" s="81">
        <f t="shared" si="1"/>
        <v>0.75059321724137928</v>
      </c>
      <c r="N19" s="76"/>
    </row>
    <row r="20" spans="1:14" ht="9" x14ac:dyDescent="0.15">
      <c r="A20" s="69" t="s">
        <v>47</v>
      </c>
      <c r="B20" s="79">
        <v>73735.039999999994</v>
      </c>
      <c r="C20" s="79" t="s">
        <v>99</v>
      </c>
      <c r="D20" s="79">
        <v>57723.56</v>
      </c>
      <c r="E20" s="80">
        <v>131458.6</v>
      </c>
      <c r="G20" s="69" t="s">
        <v>47</v>
      </c>
      <c r="H20" s="79">
        <v>22996764.449999999</v>
      </c>
      <c r="I20" s="79">
        <v>21390275.989999998</v>
      </c>
      <c r="J20" s="79">
        <v>1606488.46</v>
      </c>
      <c r="K20" s="77">
        <f t="shared" si="0"/>
        <v>7.5103680791731617E-2</v>
      </c>
      <c r="L20" s="79">
        <v>29800000</v>
      </c>
      <c r="M20" s="81">
        <f t="shared" si="1"/>
        <v>0.771703505033557</v>
      </c>
      <c r="N20" s="76"/>
    </row>
    <row r="21" spans="1:14" ht="9" x14ac:dyDescent="0.15">
      <c r="A21" s="69" t="s">
        <v>62</v>
      </c>
      <c r="B21" s="79">
        <v>736135.07</v>
      </c>
      <c r="C21" s="79">
        <v>2419661.34</v>
      </c>
      <c r="D21" s="79">
        <v>77498.53</v>
      </c>
      <c r="E21" s="80">
        <v>-1606027.74</v>
      </c>
      <c r="G21" s="69" t="s">
        <v>62</v>
      </c>
      <c r="H21" s="79">
        <v>-58473144.390000001</v>
      </c>
      <c r="I21" s="79">
        <v>-37054875.329999998</v>
      </c>
      <c r="J21" s="79">
        <v>-21418269.059999999</v>
      </c>
      <c r="K21" s="77">
        <f t="shared" si="0"/>
        <v>-0.57801487305665167</v>
      </c>
      <c r="L21" s="79">
        <v>-28000000</v>
      </c>
      <c r="M21" s="81">
        <f t="shared" si="1"/>
        <v>2.0883265853571427</v>
      </c>
      <c r="N21" s="76"/>
    </row>
    <row r="22" spans="1:14" ht="5.0999999999999996" customHeight="1" x14ac:dyDescent="0.15">
      <c r="A22" s="78"/>
      <c r="B22" s="82"/>
      <c r="C22" s="83"/>
      <c r="D22" s="83"/>
      <c r="E22" s="82"/>
      <c r="G22" s="78"/>
      <c r="H22" s="83"/>
      <c r="I22" s="83"/>
      <c r="J22" s="83"/>
      <c r="K22" s="84"/>
      <c r="L22" s="83"/>
      <c r="M22" s="85"/>
      <c r="N22" s="76"/>
    </row>
    <row r="23" spans="1:14" ht="3" customHeight="1" x14ac:dyDescent="0.15">
      <c r="A23" s="69"/>
      <c r="B23" s="79"/>
      <c r="C23" s="79"/>
      <c r="D23" s="79"/>
      <c r="E23" s="80"/>
      <c r="G23" s="69"/>
      <c r="H23" s="79"/>
      <c r="I23" s="79"/>
      <c r="J23" s="79"/>
      <c r="K23" s="77"/>
      <c r="L23" s="79"/>
      <c r="M23" s="81"/>
      <c r="N23" s="76"/>
    </row>
    <row r="24" spans="1:14" s="11" customFormat="1" ht="9" x14ac:dyDescent="0.15">
      <c r="A24" s="86" t="s">
        <v>2</v>
      </c>
      <c r="B24" s="67">
        <v>61345207.710000001</v>
      </c>
      <c r="C24" s="67">
        <v>2419661.34</v>
      </c>
      <c r="D24" s="67">
        <v>802581.09</v>
      </c>
      <c r="E24" s="87">
        <v>59728127.460000001</v>
      </c>
      <c r="G24" s="86" t="s">
        <v>2</v>
      </c>
      <c r="H24" s="67">
        <v>584370576.63999999</v>
      </c>
      <c r="I24" s="67">
        <v>600986775.89999998</v>
      </c>
      <c r="J24" s="67">
        <v>-16616199.26</v>
      </c>
      <c r="K24" s="88">
        <f t="shared" ref="K24" si="2">IF(ISERROR((H24-I24)/ABS(I24)),"",(H24-I24)/ABS(I24))</f>
        <v>-2.7648194480014335E-2</v>
      </c>
      <c r="L24" s="67">
        <v>865700000</v>
      </c>
      <c r="M24" s="89">
        <f t="shared" ref="M24" si="3">H24/L24</f>
        <v>0.67502665662469674</v>
      </c>
      <c r="N24" s="68"/>
    </row>
    <row r="25" spans="1:14" ht="3" customHeight="1" x14ac:dyDescent="0.15">
      <c r="A25" s="78"/>
      <c r="B25" s="83"/>
      <c r="C25" s="83"/>
      <c r="D25" s="83"/>
      <c r="E25" s="82"/>
      <c r="G25" s="78"/>
      <c r="H25" s="83"/>
      <c r="I25" s="83"/>
      <c r="J25" s="83"/>
      <c r="K25" s="84"/>
      <c r="L25" s="83"/>
      <c r="M25" s="85"/>
      <c r="N25" s="76"/>
    </row>
    <row r="26" spans="1:14" ht="5.0999999999999996" customHeight="1" x14ac:dyDescent="0.15">
      <c r="A26" s="69"/>
      <c r="B26" s="79"/>
      <c r="C26" s="79"/>
      <c r="D26" s="79"/>
      <c r="E26" s="80"/>
      <c r="G26" s="69"/>
      <c r="H26" s="79"/>
      <c r="I26" s="79"/>
      <c r="J26" s="79"/>
      <c r="K26" s="77"/>
      <c r="L26" s="79"/>
      <c r="M26" s="81"/>
      <c r="N26" s="76"/>
    </row>
    <row r="27" spans="1:14" ht="9" customHeight="1" x14ac:dyDescent="0.15">
      <c r="A27" s="69" t="s">
        <v>3</v>
      </c>
      <c r="B27" s="79"/>
      <c r="C27" s="79"/>
      <c r="D27" s="79"/>
      <c r="E27" s="80"/>
      <c r="G27" s="69" t="s">
        <v>3</v>
      </c>
      <c r="H27" s="79"/>
      <c r="I27" s="79"/>
      <c r="J27" s="79"/>
      <c r="K27" s="77"/>
      <c r="L27" s="79"/>
      <c r="M27" s="81"/>
      <c r="N27" s="76"/>
    </row>
    <row r="28" spans="1:14" ht="9" x14ac:dyDescent="0.15">
      <c r="A28" s="69" t="s">
        <v>45</v>
      </c>
      <c r="B28" s="79">
        <v>1633289.69</v>
      </c>
      <c r="C28" s="79" t="s">
        <v>99</v>
      </c>
      <c r="D28" s="79">
        <v>24535.91</v>
      </c>
      <c r="E28" s="80">
        <v>1657825.6</v>
      </c>
      <c r="G28" s="69" t="s">
        <v>45</v>
      </c>
      <c r="H28" s="79">
        <v>15775744.939999999</v>
      </c>
      <c r="I28" s="79">
        <v>39082308.340000004</v>
      </c>
      <c r="J28" s="79">
        <v>-23306563.399999999</v>
      </c>
      <c r="K28" s="77">
        <f t="shared" ref="K28:K31" si="4">IF(ISERROR((H28-I28)/ABS(I28)),"",(H28-I28)/ABS(I28))</f>
        <v>-0.59634562004993397</v>
      </c>
      <c r="L28" s="79">
        <v>17700000</v>
      </c>
      <c r="M28" s="81">
        <f t="shared" ref="M28:M31" si="5">H28/L28</f>
        <v>0.89128502485875705</v>
      </c>
      <c r="N28" s="76"/>
    </row>
    <row r="29" spans="1:14" ht="9" x14ac:dyDescent="0.15">
      <c r="A29" s="69" t="s">
        <v>46</v>
      </c>
      <c r="B29" s="79">
        <v>149536.84</v>
      </c>
      <c r="C29" s="79" t="s">
        <v>99</v>
      </c>
      <c r="D29" s="79">
        <v>15900.9</v>
      </c>
      <c r="E29" s="80">
        <v>165437.74</v>
      </c>
      <c r="G29" s="69" t="s">
        <v>46</v>
      </c>
      <c r="H29" s="79">
        <v>6936862.1799999997</v>
      </c>
      <c r="I29" s="79">
        <v>6939778.5300000003</v>
      </c>
      <c r="J29" s="79">
        <v>-2916.35</v>
      </c>
      <c r="K29" s="77">
        <f t="shared" si="4"/>
        <v>-4.2023675357844004E-4</v>
      </c>
      <c r="L29" s="79">
        <v>9700000</v>
      </c>
      <c r="M29" s="81">
        <f t="shared" si="5"/>
        <v>0.71514043092783497</v>
      </c>
      <c r="N29" s="76"/>
    </row>
    <row r="30" spans="1:14" ht="9" x14ac:dyDescent="0.15">
      <c r="A30" s="69" t="s">
        <v>63</v>
      </c>
      <c r="B30" s="79">
        <v>250993.53</v>
      </c>
      <c r="C30" s="79" t="s">
        <v>99</v>
      </c>
      <c r="D30" s="79" t="s">
        <v>99</v>
      </c>
      <c r="E30" s="80">
        <v>250993.53</v>
      </c>
      <c r="G30" s="69" t="s">
        <v>63</v>
      </c>
      <c r="H30" s="79">
        <v>1510248.78</v>
      </c>
      <c r="I30" s="79">
        <v>2474342.52</v>
      </c>
      <c r="J30" s="79">
        <v>-964093.74</v>
      </c>
      <c r="K30" s="77">
        <f t="shared" si="4"/>
        <v>-0.38963633054327496</v>
      </c>
      <c r="L30" s="79">
        <v>3600000</v>
      </c>
      <c r="M30" s="81">
        <f t="shared" si="5"/>
        <v>0.41951355000000001</v>
      </c>
      <c r="N30" s="76"/>
    </row>
    <row r="31" spans="1:14" ht="9" x14ac:dyDescent="0.15">
      <c r="A31" s="69" t="s">
        <v>1</v>
      </c>
      <c r="B31" s="79">
        <v>1299371.99</v>
      </c>
      <c r="C31" s="79">
        <v>38831.879999999997</v>
      </c>
      <c r="D31" s="79">
        <v>24835.65</v>
      </c>
      <c r="E31" s="80">
        <v>1285375.76</v>
      </c>
      <c r="G31" s="69" t="s">
        <v>1</v>
      </c>
      <c r="H31" s="79">
        <v>124996622.92</v>
      </c>
      <c r="I31" s="79">
        <v>97242716.299999997</v>
      </c>
      <c r="J31" s="79">
        <v>27753906.620000001</v>
      </c>
      <c r="K31" s="77">
        <f t="shared" si="4"/>
        <v>0.28540859075118213</v>
      </c>
      <c r="L31" s="79">
        <v>166300000</v>
      </c>
      <c r="M31" s="81">
        <f t="shared" si="5"/>
        <v>0.75163333084786532</v>
      </c>
      <c r="N31" s="76"/>
    </row>
    <row r="32" spans="1:14" ht="5.0999999999999996" customHeight="1" x14ac:dyDescent="0.15">
      <c r="A32" s="78"/>
      <c r="B32" s="83"/>
      <c r="C32" s="83"/>
      <c r="D32" s="83"/>
      <c r="E32" s="82"/>
      <c r="G32" s="78"/>
      <c r="H32" s="83"/>
      <c r="I32" s="83"/>
      <c r="J32" s="83"/>
      <c r="K32" s="84"/>
      <c r="L32" s="83"/>
      <c r="M32" s="85"/>
      <c r="N32" s="76"/>
    </row>
    <row r="33" spans="1:14" ht="3" customHeight="1" x14ac:dyDescent="0.15">
      <c r="A33" s="69"/>
      <c r="B33" s="79"/>
      <c r="C33" s="79"/>
      <c r="D33" s="79"/>
      <c r="E33" s="80"/>
      <c r="G33" s="69"/>
      <c r="H33" s="79"/>
      <c r="I33" s="79"/>
      <c r="J33" s="79"/>
      <c r="K33" s="77"/>
      <c r="L33" s="79"/>
      <c r="M33" s="81"/>
      <c r="N33" s="76"/>
    </row>
    <row r="34" spans="1:14" s="11" customFormat="1" ht="9" x14ac:dyDescent="0.15">
      <c r="A34" s="71" t="s">
        <v>10</v>
      </c>
      <c r="B34" s="67">
        <v>3333192.05</v>
      </c>
      <c r="C34" s="67">
        <v>38831.879999999997</v>
      </c>
      <c r="D34" s="67">
        <v>65272.46</v>
      </c>
      <c r="E34" s="87">
        <v>3359632.63</v>
      </c>
      <c r="G34" s="71" t="s">
        <v>10</v>
      </c>
      <c r="H34" s="67">
        <v>149219478.81999999</v>
      </c>
      <c r="I34" s="67">
        <v>145739145.69</v>
      </c>
      <c r="J34" s="67">
        <v>3480333.13</v>
      </c>
      <c r="K34" s="88">
        <f t="shared" ref="K34" si="6">IF(ISERROR((H34-I34)/ABS(I34)),"",(H34-I34)/ABS(I34))</f>
        <v>2.3880564919757184E-2</v>
      </c>
      <c r="L34" s="67">
        <v>197300000</v>
      </c>
      <c r="M34" s="89">
        <f t="shared" ref="M34" si="7">H34/L34</f>
        <v>0.75630754597060312</v>
      </c>
      <c r="N34" s="68"/>
    </row>
    <row r="35" spans="1:14" ht="3" customHeight="1" x14ac:dyDescent="0.15">
      <c r="A35" s="78"/>
      <c r="B35" s="83"/>
      <c r="C35" s="83"/>
      <c r="D35" s="83"/>
      <c r="E35" s="82"/>
      <c r="G35" s="78"/>
      <c r="H35" s="83"/>
      <c r="I35" s="83"/>
      <c r="J35" s="83"/>
      <c r="K35" s="84"/>
      <c r="L35" s="83"/>
      <c r="M35" s="85"/>
      <c r="N35" s="76"/>
    </row>
    <row r="36" spans="1:14" ht="5.0999999999999996" customHeight="1" x14ac:dyDescent="0.15">
      <c r="A36" s="78"/>
      <c r="B36" s="79"/>
      <c r="C36" s="79"/>
      <c r="D36" s="79"/>
      <c r="E36" s="80"/>
      <c r="G36" s="69"/>
      <c r="H36" s="79"/>
      <c r="I36" s="79"/>
      <c r="J36" s="79"/>
      <c r="K36" s="77"/>
      <c r="L36" s="79"/>
      <c r="M36" s="81"/>
      <c r="N36" s="76"/>
    </row>
    <row r="37" spans="1:14" ht="9" x14ac:dyDescent="0.15">
      <c r="A37" s="69" t="s">
        <v>64</v>
      </c>
      <c r="B37" s="79">
        <v>355953.47</v>
      </c>
      <c r="C37" s="79">
        <v>411</v>
      </c>
      <c r="D37" s="79">
        <v>162.63</v>
      </c>
      <c r="E37" s="80">
        <v>355705.1</v>
      </c>
      <c r="G37" s="69" t="s">
        <v>64</v>
      </c>
      <c r="H37" s="79">
        <v>8471589.5800000001</v>
      </c>
      <c r="I37" s="79">
        <v>10456917.890000001</v>
      </c>
      <c r="J37" s="79">
        <v>-1985328.31</v>
      </c>
      <c r="K37" s="77">
        <f t="shared" ref="K37:K41" si="8">IF(ISERROR((H37-I37)/ABS(I37)),"",(H37-I37)/ABS(I37))</f>
        <v>-0.18985788459700723</v>
      </c>
      <c r="L37" s="79">
        <v>14200000</v>
      </c>
      <c r="M37" s="81">
        <f t="shared" ref="M37:M41" si="9">H37/L37</f>
        <v>0.59659081549295778</v>
      </c>
      <c r="N37" s="76"/>
    </row>
    <row r="38" spans="1:14" ht="9" x14ac:dyDescent="0.15">
      <c r="A38" s="69" t="s">
        <v>90</v>
      </c>
      <c r="B38" s="79">
        <v>1453048.66</v>
      </c>
      <c r="C38" s="79">
        <v>1075.78</v>
      </c>
      <c r="D38" s="79" t="s">
        <v>99</v>
      </c>
      <c r="E38" s="80">
        <v>1451972.88</v>
      </c>
      <c r="G38" s="69" t="s">
        <v>90</v>
      </c>
      <c r="H38" s="79">
        <v>23807933.359999999</v>
      </c>
      <c r="I38" s="79">
        <v>20153774.640000001</v>
      </c>
      <c r="J38" s="79">
        <v>3654158.72</v>
      </c>
      <c r="K38" s="77">
        <f t="shared" si="8"/>
        <v>0.18131386230485302</v>
      </c>
      <c r="L38" s="79">
        <v>21100000</v>
      </c>
      <c r="M38" s="81">
        <f t="shared" si="9"/>
        <v>1.1283380739336493</v>
      </c>
      <c r="N38" s="76"/>
    </row>
    <row r="39" spans="1:14" ht="9" x14ac:dyDescent="0.15">
      <c r="A39" s="69" t="s">
        <v>65</v>
      </c>
      <c r="B39" s="79">
        <v>1587390.72</v>
      </c>
      <c r="C39" s="79" t="s">
        <v>99</v>
      </c>
      <c r="D39" s="79">
        <v>2062.1999999999998</v>
      </c>
      <c r="E39" s="80">
        <v>1589452.92</v>
      </c>
      <c r="G39" s="69" t="s">
        <v>65</v>
      </c>
      <c r="H39" s="79">
        <v>7108206.7599999998</v>
      </c>
      <c r="I39" s="79">
        <v>9088154.9199999999</v>
      </c>
      <c r="J39" s="79">
        <v>-1979948.16</v>
      </c>
      <c r="K39" s="77">
        <f t="shared" si="8"/>
        <v>-0.21786030029514508</v>
      </c>
      <c r="L39" s="79">
        <v>6600000</v>
      </c>
      <c r="M39" s="81">
        <f t="shared" si="9"/>
        <v>1.0770010242424242</v>
      </c>
      <c r="N39" s="76"/>
    </row>
    <row r="40" spans="1:14" ht="9" x14ac:dyDescent="0.15">
      <c r="A40" s="69" t="s">
        <v>48</v>
      </c>
      <c r="B40" s="79" t="s">
        <v>99</v>
      </c>
      <c r="C40" s="79" t="s">
        <v>99</v>
      </c>
      <c r="D40" s="79" t="s">
        <v>99</v>
      </c>
      <c r="E40" s="80" t="s">
        <v>99</v>
      </c>
      <c r="G40" s="69" t="s">
        <v>48</v>
      </c>
      <c r="H40" s="79">
        <v>3549599.97</v>
      </c>
      <c r="I40" s="79">
        <v>3286089.82</v>
      </c>
      <c r="J40" s="79">
        <v>263510.15000000002</v>
      </c>
      <c r="K40" s="77">
        <f t="shared" si="8"/>
        <v>8.0189576193629541E-2</v>
      </c>
      <c r="L40" s="79">
        <v>3400000</v>
      </c>
      <c r="M40" s="81">
        <f t="shared" si="9"/>
        <v>1.0439999911764706</v>
      </c>
      <c r="N40" s="76"/>
    </row>
    <row r="41" spans="1:14" ht="9" x14ac:dyDescent="0.15">
      <c r="A41" s="69" t="s">
        <v>66</v>
      </c>
      <c r="B41" s="79">
        <v>71.209999999999994</v>
      </c>
      <c r="C41" s="79" t="s">
        <v>99</v>
      </c>
      <c r="D41" s="79">
        <v>2150.16</v>
      </c>
      <c r="E41" s="80">
        <v>2221.37</v>
      </c>
      <c r="G41" s="69" t="s">
        <v>66</v>
      </c>
      <c r="H41" s="79">
        <v>622069.89</v>
      </c>
      <c r="I41" s="79">
        <v>2874617.26</v>
      </c>
      <c r="J41" s="79">
        <v>-2252547.37</v>
      </c>
      <c r="K41" s="77">
        <f t="shared" si="8"/>
        <v>-0.78359905554870279</v>
      </c>
      <c r="L41" s="79">
        <v>3390660</v>
      </c>
      <c r="M41" s="81">
        <f t="shared" si="9"/>
        <v>0.18346572348746262</v>
      </c>
      <c r="N41" s="76"/>
    </row>
    <row r="42" spans="1:14" ht="9" x14ac:dyDescent="0.15">
      <c r="A42" s="69" t="s">
        <v>53</v>
      </c>
      <c r="B42" s="79"/>
      <c r="C42" s="79"/>
      <c r="D42" s="79"/>
      <c r="E42" s="80"/>
      <c r="G42" s="69" t="s">
        <v>53</v>
      </c>
      <c r="H42" s="79"/>
      <c r="I42" s="79"/>
      <c r="J42" s="79"/>
      <c r="K42" s="77"/>
      <c r="L42" s="79"/>
      <c r="M42" s="81"/>
      <c r="N42" s="76"/>
    </row>
    <row r="43" spans="1:14" ht="5.0999999999999996" customHeight="1" x14ac:dyDescent="0.15">
      <c r="A43" s="78"/>
      <c r="B43" s="83"/>
      <c r="C43" s="83"/>
      <c r="D43" s="83"/>
      <c r="E43" s="82"/>
      <c r="G43" s="78"/>
      <c r="H43" s="83"/>
      <c r="I43" s="83"/>
      <c r="J43" s="83"/>
      <c r="K43" s="84"/>
      <c r="L43" s="83"/>
      <c r="M43" s="85"/>
      <c r="N43" s="76"/>
    </row>
    <row r="44" spans="1:14" ht="3" customHeight="1" x14ac:dyDescent="0.15">
      <c r="A44" s="69"/>
      <c r="B44" s="79"/>
      <c r="C44" s="79"/>
      <c r="D44" s="79"/>
      <c r="E44" s="80"/>
      <c r="G44" s="69"/>
      <c r="H44" s="79"/>
      <c r="I44" s="79"/>
      <c r="J44" s="79"/>
      <c r="K44" s="77"/>
      <c r="L44" s="79"/>
      <c r="M44" s="81"/>
      <c r="N44" s="76"/>
    </row>
    <row r="45" spans="1:14" s="11" customFormat="1" ht="9" x14ac:dyDescent="0.15">
      <c r="A45" s="71" t="s">
        <v>35</v>
      </c>
      <c r="B45" s="67">
        <v>68074863.819999993</v>
      </c>
      <c r="C45" s="67">
        <v>2459980</v>
      </c>
      <c r="D45" s="67">
        <v>872228.54</v>
      </c>
      <c r="E45" s="87">
        <v>66487112.359999999</v>
      </c>
      <c r="G45" s="71" t="s">
        <v>35</v>
      </c>
      <c r="H45" s="67">
        <v>777149455.01999998</v>
      </c>
      <c r="I45" s="67">
        <v>792585476.12</v>
      </c>
      <c r="J45" s="67">
        <v>-15436021.1</v>
      </c>
      <c r="K45" s="88">
        <f t="shared" ref="K45" si="10">IF(ISERROR((H45-I45)/ABS(I45)),"",(H45-I45)/ABS(I45))</f>
        <v>-1.9475528589755486E-2</v>
      </c>
      <c r="L45" s="67">
        <v>1111690660</v>
      </c>
      <c r="M45" s="89">
        <f t="shared" ref="M45" si="11">H45/L45</f>
        <v>0.69906987886360406</v>
      </c>
      <c r="N45" s="68"/>
    </row>
    <row r="46" spans="1:14" ht="3" customHeight="1" x14ac:dyDescent="0.15">
      <c r="A46" s="78"/>
      <c r="B46" s="83"/>
      <c r="C46" s="83"/>
      <c r="D46" s="83"/>
      <c r="E46" s="82"/>
      <c r="G46" s="78"/>
      <c r="H46" s="83"/>
      <c r="I46" s="83"/>
      <c r="J46" s="83"/>
      <c r="K46" s="84"/>
      <c r="L46" s="83"/>
      <c r="M46" s="85"/>
      <c r="N46" s="76"/>
    </row>
    <row r="47" spans="1:14" ht="5.0999999999999996" customHeight="1" x14ac:dyDescent="0.15">
      <c r="A47" s="69"/>
      <c r="B47" s="79"/>
      <c r="C47" s="79"/>
      <c r="D47" s="79"/>
      <c r="E47" s="80"/>
      <c r="G47" s="69"/>
      <c r="H47" s="79"/>
      <c r="I47" s="79"/>
      <c r="J47" s="79"/>
      <c r="K47" s="77"/>
      <c r="L47" s="79"/>
      <c r="M47" s="81"/>
      <c r="N47" s="76"/>
    </row>
    <row r="48" spans="1:14" ht="9" x14ac:dyDescent="0.15">
      <c r="A48" s="69" t="s">
        <v>82</v>
      </c>
      <c r="B48" s="79">
        <v>55249474.25</v>
      </c>
      <c r="C48" s="79">
        <v>41126844.350000001</v>
      </c>
      <c r="D48" s="79">
        <v>409655.14</v>
      </c>
      <c r="E48" s="80">
        <v>14532285.039999999</v>
      </c>
      <c r="G48" s="69" t="s">
        <v>82</v>
      </c>
      <c r="H48" s="79">
        <v>466844040.41000003</v>
      </c>
      <c r="I48" s="79">
        <v>462202938.82999998</v>
      </c>
      <c r="J48" s="79">
        <v>4641101.58</v>
      </c>
      <c r="K48" s="77">
        <f t="shared" ref="K48:K51" si="12">IF(ISERROR((H48-I48)/ABS(I48)),"",(H48-I48)/ABS(I48))</f>
        <v>1.0041263674671393E-2</v>
      </c>
      <c r="L48" s="79">
        <v>691825680</v>
      </c>
      <c r="M48" s="81">
        <f t="shared" ref="M48:M51" si="13">H48/L48</f>
        <v>0.67480010341622476</v>
      </c>
      <c r="N48" s="76"/>
    </row>
    <row r="49" spans="1:14" ht="9" x14ac:dyDescent="0.15">
      <c r="A49" s="69" t="s">
        <v>67</v>
      </c>
      <c r="B49" s="79">
        <v>1330659.7</v>
      </c>
      <c r="C49" s="79">
        <v>5618</v>
      </c>
      <c r="D49" s="79">
        <v>672.72</v>
      </c>
      <c r="E49" s="80">
        <v>1325714.42</v>
      </c>
      <c r="G49" s="69" t="s">
        <v>67</v>
      </c>
      <c r="H49" s="79">
        <v>16241278.84</v>
      </c>
      <c r="I49" s="79">
        <v>14151232.27</v>
      </c>
      <c r="J49" s="79">
        <v>2090046.57</v>
      </c>
      <c r="K49" s="77">
        <f t="shared" si="12"/>
        <v>0.1476936093000755</v>
      </c>
      <c r="L49" s="79">
        <v>20100000</v>
      </c>
      <c r="M49" s="81">
        <f t="shared" si="13"/>
        <v>0.80802382288557217</v>
      </c>
      <c r="N49" s="76"/>
    </row>
    <row r="50" spans="1:14" ht="9" x14ac:dyDescent="0.15">
      <c r="A50" s="69" t="s">
        <v>49</v>
      </c>
      <c r="B50" s="79">
        <v>470517.73</v>
      </c>
      <c r="C50" s="79">
        <v>6491.83</v>
      </c>
      <c r="D50" s="79">
        <v>105.67</v>
      </c>
      <c r="E50" s="80">
        <v>464131.57</v>
      </c>
      <c r="G50" s="69" t="s">
        <v>49</v>
      </c>
      <c r="H50" s="79">
        <v>5046245.3099999996</v>
      </c>
      <c r="I50" s="79">
        <v>5572108.3600000003</v>
      </c>
      <c r="J50" s="79">
        <v>-525863.05000000005</v>
      </c>
      <c r="K50" s="77">
        <f t="shared" si="12"/>
        <v>-9.4374160735093943E-2</v>
      </c>
      <c r="L50" s="79">
        <v>8500000</v>
      </c>
      <c r="M50" s="81">
        <f t="shared" si="13"/>
        <v>0.59367591882352932</v>
      </c>
      <c r="N50" s="76"/>
    </row>
    <row r="51" spans="1:14" ht="9" x14ac:dyDescent="0.15">
      <c r="A51" s="69" t="s">
        <v>68</v>
      </c>
      <c r="B51" s="79">
        <v>406153.44</v>
      </c>
      <c r="C51" s="79" t="s">
        <v>99</v>
      </c>
      <c r="D51" s="79" t="s">
        <v>99</v>
      </c>
      <c r="E51" s="80">
        <v>406153.44</v>
      </c>
      <c r="G51" s="69" t="s">
        <v>68</v>
      </c>
      <c r="H51" s="79">
        <v>3407319.05</v>
      </c>
      <c r="I51" s="79">
        <v>3661142.68</v>
      </c>
      <c r="J51" s="79">
        <v>-253823.63</v>
      </c>
      <c r="K51" s="77">
        <f t="shared" si="12"/>
        <v>-6.932907351209823E-2</v>
      </c>
      <c r="L51" s="79">
        <v>5700000</v>
      </c>
      <c r="M51" s="81">
        <f t="shared" si="13"/>
        <v>0.59777527192982449</v>
      </c>
      <c r="N51" s="76"/>
    </row>
    <row r="52" spans="1:14" ht="9" x14ac:dyDescent="0.15">
      <c r="A52" s="69" t="s">
        <v>69</v>
      </c>
      <c r="B52" s="79"/>
      <c r="C52" s="79"/>
      <c r="D52" s="79"/>
      <c r="E52" s="80"/>
      <c r="G52" s="69" t="s">
        <v>69</v>
      </c>
      <c r="H52" s="79"/>
      <c r="I52" s="79"/>
      <c r="J52" s="79"/>
      <c r="K52" s="77"/>
      <c r="L52" s="79"/>
      <c r="M52" s="81"/>
      <c r="N52" s="76"/>
    </row>
    <row r="53" spans="1:14" ht="9" x14ac:dyDescent="0.15">
      <c r="A53" s="69" t="s">
        <v>50</v>
      </c>
      <c r="B53" s="79">
        <v>163477.24</v>
      </c>
      <c r="C53" s="79" t="s">
        <v>99</v>
      </c>
      <c r="D53" s="79" t="s">
        <v>99</v>
      </c>
      <c r="E53" s="80">
        <v>163477.24</v>
      </c>
      <c r="G53" s="69" t="s">
        <v>50</v>
      </c>
      <c r="H53" s="79">
        <v>752126.72</v>
      </c>
      <c r="I53" s="79">
        <v>704218.56</v>
      </c>
      <c r="J53" s="79">
        <v>47908.160000000003</v>
      </c>
      <c r="K53" s="77">
        <f t="shared" ref="K53:K65" si="14">IF(ISERROR((H53-I53)/ABS(I53)),"",(H53-I53)/ABS(I53))</f>
        <v>6.8030243338090823E-2</v>
      </c>
      <c r="L53" s="79">
        <v>645580</v>
      </c>
      <c r="M53" s="81">
        <f t="shared" ref="M53:M65" si="15">H53/L53</f>
        <v>1.1650403048421574</v>
      </c>
      <c r="N53" s="76"/>
    </row>
    <row r="54" spans="1:14" ht="9" x14ac:dyDescent="0.15">
      <c r="A54" s="69" t="s">
        <v>51</v>
      </c>
      <c r="B54" s="79">
        <v>14019</v>
      </c>
      <c r="C54" s="79" t="s">
        <v>99</v>
      </c>
      <c r="D54" s="79" t="s">
        <v>99</v>
      </c>
      <c r="E54" s="80">
        <v>14019</v>
      </c>
      <c r="G54" s="69" t="s">
        <v>51</v>
      </c>
      <c r="H54" s="79">
        <v>36220.68</v>
      </c>
      <c r="I54" s="79">
        <v>35294.36</v>
      </c>
      <c r="J54" s="79">
        <v>926.32</v>
      </c>
      <c r="K54" s="77">
        <f t="shared" si="14"/>
        <v>2.624555311386861E-2</v>
      </c>
      <c r="L54" s="79">
        <v>9620</v>
      </c>
      <c r="M54" s="81">
        <f t="shared" si="15"/>
        <v>3.7651434511434512</v>
      </c>
      <c r="N54" s="76"/>
    </row>
    <row r="55" spans="1:14" ht="9" x14ac:dyDescent="0.15">
      <c r="A55" s="69" t="s">
        <v>4</v>
      </c>
      <c r="B55" s="79"/>
      <c r="C55" s="79"/>
      <c r="D55" s="79"/>
      <c r="E55" s="80"/>
      <c r="G55" s="69" t="s">
        <v>4</v>
      </c>
      <c r="H55" s="79"/>
      <c r="I55" s="79"/>
      <c r="J55" s="79"/>
      <c r="K55" s="77"/>
      <c r="L55" s="79"/>
      <c r="M55" s="81"/>
      <c r="N55" s="76"/>
    </row>
    <row r="56" spans="1:14" ht="9" x14ac:dyDescent="0.15">
      <c r="A56" s="69" t="s">
        <v>106</v>
      </c>
      <c r="B56" s="79">
        <v>12415174.189999999</v>
      </c>
      <c r="C56" s="79" t="s">
        <v>99</v>
      </c>
      <c r="D56" s="79" t="s">
        <v>99</v>
      </c>
      <c r="E56" s="80">
        <v>12415174.189999999</v>
      </c>
      <c r="G56" s="69" t="s">
        <v>106</v>
      </c>
      <c r="H56" s="79">
        <v>151762360.66999999</v>
      </c>
      <c r="I56" s="79">
        <v>137814295.75</v>
      </c>
      <c r="J56" s="79">
        <v>13948064.92</v>
      </c>
      <c r="K56" s="77">
        <f t="shared" ref="K56:K57" si="16">IF(ISERROR((H56-I56)/ABS(I56)),"",(H56-I56)/ABS(I56))</f>
        <v>0.10120912960511927</v>
      </c>
      <c r="L56" s="79">
        <v>247338000</v>
      </c>
      <c r="M56" s="81">
        <f t="shared" ref="M56" si="17">H56/L56</f>
        <v>0.61358287311290616</v>
      </c>
      <c r="N56" s="76"/>
    </row>
    <row r="57" spans="1:14" ht="9" x14ac:dyDescent="0.15">
      <c r="A57" s="69" t="s">
        <v>107</v>
      </c>
      <c r="B57" s="79" t="s">
        <v>99</v>
      </c>
      <c r="C57" s="79" t="s">
        <v>99</v>
      </c>
      <c r="D57" s="79" t="s">
        <v>99</v>
      </c>
      <c r="E57" s="80" t="s">
        <v>99</v>
      </c>
      <c r="G57" s="69" t="s">
        <v>107</v>
      </c>
      <c r="H57" s="79">
        <v>-496350.02</v>
      </c>
      <c r="I57" s="79">
        <v>-752822.93</v>
      </c>
      <c r="J57" s="79">
        <v>256472.91</v>
      </c>
      <c r="K57" s="77">
        <f t="shared" si="16"/>
        <v>0.34068158630609197</v>
      </c>
      <c r="L57" s="79" t="s">
        <v>99</v>
      </c>
      <c r="M57" s="81"/>
      <c r="N57" s="76"/>
    </row>
    <row r="58" spans="1:14" ht="9" x14ac:dyDescent="0.15">
      <c r="A58" s="69" t="s">
        <v>52</v>
      </c>
      <c r="B58" s="79">
        <v>4085151.82</v>
      </c>
      <c r="C58" s="79" t="s">
        <v>99</v>
      </c>
      <c r="D58" s="79" t="s">
        <v>99</v>
      </c>
      <c r="E58" s="80">
        <v>4085151.82</v>
      </c>
      <c r="G58" s="69" t="s">
        <v>52</v>
      </c>
      <c r="H58" s="79">
        <v>36824076.890000001</v>
      </c>
      <c r="I58" s="79">
        <v>35919014.18</v>
      </c>
      <c r="J58" s="79">
        <v>905062.71</v>
      </c>
      <c r="K58" s="77">
        <f t="shared" si="14"/>
        <v>2.5197314866841396E-2</v>
      </c>
      <c r="L58" s="79">
        <v>59787000</v>
      </c>
      <c r="M58" s="81">
        <f t="shared" si="15"/>
        <v>0.61592113486209377</v>
      </c>
      <c r="N58" s="76"/>
    </row>
    <row r="59" spans="1:14" ht="9" x14ac:dyDescent="0.15">
      <c r="A59" s="69" t="s">
        <v>5</v>
      </c>
      <c r="B59" s="79">
        <v>56511.54</v>
      </c>
      <c r="C59" s="79" t="s">
        <v>99</v>
      </c>
      <c r="D59" s="79" t="s">
        <v>99</v>
      </c>
      <c r="E59" s="80">
        <v>56511.54</v>
      </c>
      <c r="G59" s="69" t="s">
        <v>5</v>
      </c>
      <c r="H59" s="79">
        <v>352110.1</v>
      </c>
      <c r="I59" s="79">
        <v>411998.56</v>
      </c>
      <c r="J59" s="79">
        <v>-59888.46</v>
      </c>
      <c r="K59" s="77">
        <f t="shared" si="14"/>
        <v>-0.14536084786315764</v>
      </c>
      <c r="L59" s="79">
        <v>606060</v>
      </c>
      <c r="M59" s="81">
        <f t="shared" si="15"/>
        <v>0.5809822459822459</v>
      </c>
      <c r="N59" s="76"/>
    </row>
    <row r="60" spans="1:14" ht="9" x14ac:dyDescent="0.15">
      <c r="A60" s="69" t="s">
        <v>42</v>
      </c>
      <c r="B60" s="79">
        <v>879884.48</v>
      </c>
      <c r="C60" s="79" t="s">
        <v>99</v>
      </c>
      <c r="D60" s="79" t="s">
        <v>99</v>
      </c>
      <c r="E60" s="80">
        <v>879884.48</v>
      </c>
      <c r="G60" s="69" t="s">
        <v>42</v>
      </c>
      <c r="H60" s="79">
        <v>7826656.5599999996</v>
      </c>
      <c r="I60" s="79">
        <v>7459131.6100000003</v>
      </c>
      <c r="J60" s="79">
        <v>367524.95</v>
      </c>
      <c r="K60" s="77">
        <f t="shared" si="14"/>
        <v>4.9271814631515698E-2</v>
      </c>
      <c r="L60" s="79">
        <v>11466000</v>
      </c>
      <c r="M60" s="81">
        <f t="shared" si="15"/>
        <v>0.68259694400837256</v>
      </c>
      <c r="N60" s="76"/>
    </row>
    <row r="61" spans="1:14" ht="9" x14ac:dyDescent="0.15">
      <c r="A61" s="69" t="s">
        <v>70</v>
      </c>
      <c r="B61" s="79"/>
      <c r="C61" s="79"/>
      <c r="D61" s="79"/>
      <c r="E61" s="80"/>
      <c r="G61" s="69" t="s">
        <v>70</v>
      </c>
      <c r="H61" s="79"/>
      <c r="I61" s="79"/>
      <c r="J61" s="79"/>
      <c r="K61" s="77"/>
      <c r="L61" s="79"/>
      <c r="M61" s="81"/>
      <c r="N61" s="76"/>
    </row>
    <row r="62" spans="1:14" ht="9" x14ac:dyDescent="0.15">
      <c r="A62" s="69" t="s">
        <v>71</v>
      </c>
      <c r="B62" s="79">
        <v>1044671.4</v>
      </c>
      <c r="C62" s="79" t="s">
        <v>99</v>
      </c>
      <c r="D62" s="79">
        <v>3.98</v>
      </c>
      <c r="E62" s="80">
        <v>1044675.38</v>
      </c>
      <c r="G62" s="69" t="s">
        <v>71</v>
      </c>
      <c r="H62" s="79">
        <v>7571108.7599999998</v>
      </c>
      <c r="I62" s="79">
        <v>6971936.5800000001</v>
      </c>
      <c r="J62" s="79">
        <v>599172.18000000005</v>
      </c>
      <c r="K62" s="77">
        <f t="shared" si="14"/>
        <v>8.5940566602228E-2</v>
      </c>
      <c r="L62" s="79">
        <v>9600000</v>
      </c>
      <c r="M62" s="81">
        <f t="shared" si="15"/>
        <v>0.78865716249999995</v>
      </c>
      <c r="N62" s="76"/>
    </row>
    <row r="63" spans="1:14" ht="9" x14ac:dyDescent="0.15">
      <c r="A63" s="69" t="s">
        <v>72</v>
      </c>
      <c r="B63" s="79">
        <v>2148.8000000000002</v>
      </c>
      <c r="C63" s="79" t="s">
        <v>99</v>
      </c>
      <c r="D63" s="79" t="s">
        <v>99</v>
      </c>
      <c r="E63" s="80">
        <v>2148.8000000000002</v>
      </c>
      <c r="G63" s="69" t="s">
        <v>72</v>
      </c>
      <c r="H63" s="79">
        <v>862658.31</v>
      </c>
      <c r="I63" s="79">
        <v>1182694.71</v>
      </c>
      <c r="J63" s="79">
        <v>-320036.40000000002</v>
      </c>
      <c r="K63" s="77">
        <f t="shared" si="14"/>
        <v>-0.27059933328018343</v>
      </c>
      <c r="L63" s="79">
        <v>1700000</v>
      </c>
      <c r="M63" s="81">
        <f t="shared" si="15"/>
        <v>0.50744606470588238</v>
      </c>
      <c r="N63" s="76"/>
    </row>
    <row r="64" spans="1:14" ht="9" x14ac:dyDescent="0.15">
      <c r="A64" s="69" t="s">
        <v>73</v>
      </c>
      <c r="B64" s="79">
        <v>1673.17</v>
      </c>
      <c r="C64" s="79" t="s">
        <v>99</v>
      </c>
      <c r="D64" s="79" t="s">
        <v>99</v>
      </c>
      <c r="E64" s="80">
        <v>1673.17</v>
      </c>
      <c r="G64" s="69" t="s">
        <v>73</v>
      </c>
      <c r="H64" s="79">
        <v>128405.14</v>
      </c>
      <c r="I64" s="79">
        <v>172014.74</v>
      </c>
      <c r="J64" s="79">
        <v>-43609.599999999999</v>
      </c>
      <c r="K64" s="77">
        <f t="shared" si="14"/>
        <v>-0.25352245976129717</v>
      </c>
      <c r="L64" s="79">
        <v>350000</v>
      </c>
      <c r="M64" s="81">
        <f t="shared" si="15"/>
        <v>0.36687182857142858</v>
      </c>
      <c r="N64" s="76"/>
    </row>
    <row r="65" spans="1:14" ht="9" x14ac:dyDescent="0.15">
      <c r="A65" s="69" t="s">
        <v>53</v>
      </c>
      <c r="B65" s="79" t="s">
        <v>99</v>
      </c>
      <c r="C65" s="79">
        <v>232.12</v>
      </c>
      <c r="D65" s="79" t="s">
        <v>99</v>
      </c>
      <c r="E65" s="80">
        <v>-232.12</v>
      </c>
      <c r="G65" s="69" t="s">
        <v>53</v>
      </c>
      <c r="H65" s="79">
        <v>-974372.51</v>
      </c>
      <c r="I65" s="79">
        <v>-4583765.75</v>
      </c>
      <c r="J65" s="79">
        <v>3609393.24</v>
      </c>
      <c r="K65" s="77">
        <f t="shared" si="14"/>
        <v>0.78742968922441126</v>
      </c>
      <c r="L65" s="79">
        <v>-819000</v>
      </c>
      <c r="M65" s="81">
        <f t="shared" si="15"/>
        <v>1.1897100244200245</v>
      </c>
      <c r="N65" s="76"/>
    </row>
    <row r="66" spans="1:14" ht="5.0999999999999996" customHeight="1" x14ac:dyDescent="0.15">
      <c r="A66" s="78"/>
      <c r="B66" s="83"/>
      <c r="C66" s="83"/>
      <c r="D66" s="83"/>
      <c r="E66" s="82"/>
      <c r="G66" s="78"/>
      <c r="H66" s="83"/>
      <c r="I66" s="83"/>
      <c r="J66" s="83"/>
      <c r="K66" s="84"/>
      <c r="L66" s="83"/>
      <c r="M66" s="85"/>
      <c r="N66" s="76"/>
    </row>
    <row r="67" spans="1:14" ht="3" customHeight="1" x14ac:dyDescent="0.15">
      <c r="A67" s="69"/>
      <c r="B67" s="79"/>
      <c r="C67" s="79"/>
      <c r="D67" s="79"/>
      <c r="E67" s="80"/>
      <c r="G67" s="69"/>
      <c r="H67" s="79"/>
      <c r="I67" s="79"/>
      <c r="J67" s="79"/>
      <c r="K67" s="77"/>
      <c r="L67" s="79"/>
      <c r="M67" s="81"/>
      <c r="N67" s="76"/>
    </row>
    <row r="68" spans="1:14" s="11" customFormat="1" ht="9" x14ac:dyDescent="0.15">
      <c r="A68" s="71" t="s">
        <v>9</v>
      </c>
      <c r="B68" s="67">
        <v>76119516.760000005</v>
      </c>
      <c r="C68" s="67">
        <v>41139186.299999997</v>
      </c>
      <c r="D68" s="67">
        <v>410437.51</v>
      </c>
      <c r="E68" s="87">
        <v>35390767.969999999</v>
      </c>
      <c r="G68" s="71" t="s">
        <v>9</v>
      </c>
      <c r="H68" s="67">
        <v>696183884.90999997</v>
      </c>
      <c r="I68" s="67">
        <v>670921432.50999999</v>
      </c>
      <c r="J68" s="67">
        <v>25262452.399999999</v>
      </c>
      <c r="K68" s="88">
        <f t="shared" ref="K68" si="18">IF(ISERROR((H68-I68)/ABS(I68)),"",(H68-I68)/ABS(I68))</f>
        <v>3.7653369196285799E-2</v>
      </c>
      <c r="L68" s="67">
        <v>1056808940</v>
      </c>
      <c r="M68" s="89">
        <f t="shared" ref="M68" si="19">H68/L68</f>
        <v>0.65876040461012753</v>
      </c>
      <c r="N68" s="68"/>
    </row>
    <row r="69" spans="1:14" ht="3" customHeight="1" x14ac:dyDescent="0.15">
      <c r="A69" s="78"/>
      <c r="B69" s="83"/>
      <c r="C69" s="83"/>
      <c r="D69" s="83"/>
      <c r="E69" s="82"/>
      <c r="G69" s="90"/>
      <c r="H69" s="83"/>
      <c r="I69" s="83"/>
      <c r="J69" s="83"/>
      <c r="K69" s="84"/>
      <c r="L69" s="83"/>
      <c r="M69" s="85"/>
      <c r="N69" s="76"/>
    </row>
    <row r="70" spans="1:14" ht="5.0999999999999996" customHeight="1" x14ac:dyDescent="0.15">
      <c r="A70" s="69"/>
      <c r="B70" s="79"/>
      <c r="C70" s="79"/>
      <c r="D70" s="79"/>
      <c r="E70" s="80"/>
      <c r="G70" s="78"/>
      <c r="H70" s="79"/>
      <c r="I70" s="79"/>
      <c r="J70" s="79"/>
      <c r="K70" s="77"/>
      <c r="L70" s="79"/>
      <c r="M70" s="81"/>
      <c r="N70" s="76"/>
    </row>
    <row r="71" spans="1:14" ht="9" x14ac:dyDescent="0.15">
      <c r="A71" s="69" t="s">
        <v>6</v>
      </c>
      <c r="B71" s="79" t="s">
        <v>99</v>
      </c>
      <c r="C71" s="79" t="s">
        <v>99</v>
      </c>
      <c r="D71" s="79" t="s">
        <v>99</v>
      </c>
      <c r="E71" s="80" t="s">
        <v>99</v>
      </c>
      <c r="G71" s="69" t="s">
        <v>6</v>
      </c>
      <c r="H71" s="79">
        <v>444584.17</v>
      </c>
      <c r="I71" s="79">
        <v>501471.85</v>
      </c>
      <c r="J71" s="79">
        <v>-56887.68</v>
      </c>
      <c r="K71" s="77">
        <f t="shared" ref="K71:K73" si="20">IF(ISERROR((H71-I71)/ABS(I71)),"",(H71-I71)/ABS(I71))</f>
        <v>-0.11344142248463197</v>
      </c>
      <c r="L71" s="79">
        <v>700000</v>
      </c>
      <c r="M71" s="81">
        <f t="shared" ref="M71:M73" si="21">H71/L71</f>
        <v>0.63512024285714286</v>
      </c>
      <c r="N71" s="76"/>
    </row>
    <row r="72" spans="1:14" ht="9" x14ac:dyDescent="0.15">
      <c r="A72" s="69" t="s">
        <v>74</v>
      </c>
      <c r="B72" s="79">
        <v>1375</v>
      </c>
      <c r="C72" s="79" t="s">
        <v>99</v>
      </c>
      <c r="D72" s="79">
        <v>248.62</v>
      </c>
      <c r="E72" s="80">
        <v>1623.62</v>
      </c>
      <c r="G72" s="69" t="s">
        <v>74</v>
      </c>
      <c r="H72" s="79">
        <v>2751924.34</v>
      </c>
      <c r="I72" s="79">
        <v>2561562.0099999998</v>
      </c>
      <c r="J72" s="79">
        <v>190362.33</v>
      </c>
      <c r="K72" s="77">
        <f t="shared" si="20"/>
        <v>7.4314941140152246E-2</v>
      </c>
      <c r="L72" s="79">
        <v>5300000</v>
      </c>
      <c r="M72" s="81">
        <f t="shared" si="21"/>
        <v>0.51923100754716978</v>
      </c>
      <c r="N72" s="76"/>
    </row>
    <row r="73" spans="1:14" ht="9" x14ac:dyDescent="0.15">
      <c r="A73" s="69" t="s">
        <v>54</v>
      </c>
      <c r="B73" s="79">
        <v>900</v>
      </c>
      <c r="C73" s="79" t="s">
        <v>99</v>
      </c>
      <c r="D73" s="79" t="s">
        <v>99</v>
      </c>
      <c r="E73" s="80">
        <v>900</v>
      </c>
      <c r="G73" s="69" t="s">
        <v>54</v>
      </c>
      <c r="H73" s="79">
        <v>468691.93</v>
      </c>
      <c r="I73" s="79">
        <v>438456.26</v>
      </c>
      <c r="J73" s="79">
        <v>30235.67</v>
      </c>
      <c r="K73" s="77">
        <f t="shared" si="20"/>
        <v>6.895937578813445E-2</v>
      </c>
      <c r="L73" s="79">
        <v>600000</v>
      </c>
      <c r="M73" s="81">
        <f t="shared" si="21"/>
        <v>0.78115321666666671</v>
      </c>
      <c r="N73" s="76"/>
    </row>
    <row r="74" spans="1:14" ht="5.0999999999999996" customHeight="1" x14ac:dyDescent="0.15">
      <c r="A74" s="78"/>
      <c r="B74" s="83"/>
      <c r="C74" s="83"/>
      <c r="D74" s="83"/>
      <c r="E74" s="82"/>
      <c r="G74" s="78"/>
      <c r="H74" s="83"/>
      <c r="I74" s="83"/>
      <c r="J74" s="83"/>
      <c r="K74" s="84"/>
      <c r="L74" s="83"/>
      <c r="M74" s="85"/>
      <c r="N74" s="76"/>
    </row>
    <row r="75" spans="1:14" ht="3" customHeight="1" x14ac:dyDescent="0.15">
      <c r="A75" s="69"/>
      <c r="B75" s="79"/>
      <c r="C75" s="79"/>
      <c r="D75" s="79"/>
      <c r="E75" s="80"/>
      <c r="G75" s="69"/>
      <c r="H75" s="79"/>
      <c r="I75" s="79"/>
      <c r="J75" s="79"/>
      <c r="K75" s="77"/>
      <c r="L75" s="79"/>
      <c r="M75" s="81"/>
      <c r="N75" s="76"/>
    </row>
    <row r="76" spans="1:14" s="11" customFormat="1" ht="9" x14ac:dyDescent="0.15">
      <c r="A76" s="71" t="s">
        <v>75</v>
      </c>
      <c r="B76" s="67">
        <v>2275</v>
      </c>
      <c r="C76" s="67" t="s">
        <v>99</v>
      </c>
      <c r="D76" s="67">
        <v>248.62</v>
      </c>
      <c r="E76" s="87">
        <v>2523.62</v>
      </c>
      <c r="G76" s="71" t="s">
        <v>75</v>
      </c>
      <c r="H76" s="67">
        <v>3665200.44</v>
      </c>
      <c r="I76" s="67">
        <v>3501490.12</v>
      </c>
      <c r="J76" s="67">
        <v>163710.32</v>
      </c>
      <c r="K76" s="88">
        <f t="shared" ref="K76" si="22">IF(ISERROR((H76-I76)/ABS(I76)),"",(H76-I76)/ABS(I76))</f>
        <v>4.6754471493410873E-2</v>
      </c>
      <c r="L76" s="67">
        <v>6600000</v>
      </c>
      <c r="M76" s="89">
        <f t="shared" ref="M76" si="23">H76/L76</f>
        <v>0.55533339999999998</v>
      </c>
      <c r="N76" s="68"/>
    </row>
    <row r="77" spans="1:14" ht="3" customHeight="1" x14ac:dyDescent="0.15">
      <c r="A77" s="78"/>
      <c r="B77" s="83"/>
      <c r="C77" s="83"/>
      <c r="D77" s="83"/>
      <c r="E77" s="82"/>
      <c r="G77" s="78"/>
      <c r="H77" s="83"/>
      <c r="I77" s="83"/>
      <c r="J77" s="83"/>
      <c r="K77" s="84"/>
      <c r="L77" s="83"/>
      <c r="M77" s="85"/>
      <c r="N77" s="76"/>
    </row>
    <row r="78" spans="1:14" ht="5.0999999999999996" customHeight="1" x14ac:dyDescent="0.15">
      <c r="A78" s="69"/>
      <c r="B78" s="79"/>
      <c r="C78" s="79"/>
      <c r="D78" s="79"/>
      <c r="E78" s="80"/>
      <c r="G78" s="69"/>
      <c r="H78" s="79"/>
      <c r="I78" s="79"/>
      <c r="J78" s="79"/>
      <c r="K78" s="77"/>
      <c r="L78" s="79"/>
      <c r="M78" s="81"/>
      <c r="N78" s="76"/>
    </row>
    <row r="79" spans="1:14" ht="9" x14ac:dyDescent="0.15">
      <c r="A79" s="69" t="s">
        <v>7</v>
      </c>
      <c r="B79" s="79">
        <v>95433.46</v>
      </c>
      <c r="C79" s="79">
        <v>82.2</v>
      </c>
      <c r="D79" s="79" t="s">
        <v>99</v>
      </c>
      <c r="E79" s="80">
        <v>95351.26</v>
      </c>
      <c r="G79" s="69" t="s">
        <v>7</v>
      </c>
      <c r="H79" s="79">
        <v>1059211.17</v>
      </c>
      <c r="I79" s="79">
        <v>1304173.53</v>
      </c>
      <c r="J79" s="79">
        <v>-244962.36</v>
      </c>
      <c r="K79" s="77">
        <f t="shared" ref="K79:K81" si="24">IF(ISERROR((H79-I79)/ABS(I79)),"",(H79-I79)/ABS(I79))</f>
        <v>-0.18782957510263232</v>
      </c>
      <c r="L79" s="79">
        <v>2250000</v>
      </c>
      <c r="M79" s="81">
        <f t="shared" ref="M79:M81" si="25">H79/L79</f>
        <v>0.47076051999999996</v>
      </c>
      <c r="N79" s="76"/>
    </row>
    <row r="80" spans="1:14" ht="9" x14ac:dyDescent="0.15">
      <c r="A80" s="69" t="s">
        <v>55</v>
      </c>
      <c r="B80" s="79">
        <v>100758.75</v>
      </c>
      <c r="C80" s="79">
        <v>14.55</v>
      </c>
      <c r="D80" s="79">
        <v>936.96</v>
      </c>
      <c r="E80" s="80">
        <v>101681.16</v>
      </c>
      <c r="G80" s="69" t="s">
        <v>55</v>
      </c>
      <c r="H80" s="79">
        <v>1083570.8600000001</v>
      </c>
      <c r="I80" s="79">
        <v>1537960.11</v>
      </c>
      <c r="J80" s="79">
        <v>-454389.25</v>
      </c>
      <c r="K80" s="77">
        <f t="shared" si="24"/>
        <v>-0.2954493078497335</v>
      </c>
      <c r="L80" s="79">
        <v>2075000</v>
      </c>
      <c r="M80" s="81">
        <f t="shared" si="25"/>
        <v>0.52220282409638563</v>
      </c>
      <c r="N80" s="76"/>
    </row>
    <row r="81" spans="1:14" ht="9" x14ac:dyDescent="0.15">
      <c r="A81" s="69" t="s">
        <v>56</v>
      </c>
      <c r="B81" s="79">
        <v>19132.560000000001</v>
      </c>
      <c r="C81" s="79" t="s">
        <v>99</v>
      </c>
      <c r="D81" s="79">
        <v>20288.04</v>
      </c>
      <c r="E81" s="80">
        <v>39420.6</v>
      </c>
      <c r="G81" s="69" t="s">
        <v>56</v>
      </c>
      <c r="H81" s="79">
        <v>485971.78</v>
      </c>
      <c r="I81" s="79">
        <v>605004.06999999995</v>
      </c>
      <c r="J81" s="79">
        <v>-119032.29</v>
      </c>
      <c r="K81" s="77">
        <f t="shared" si="24"/>
        <v>-0.19674626321108871</v>
      </c>
      <c r="L81" s="79">
        <v>1350000</v>
      </c>
      <c r="M81" s="81">
        <f t="shared" si="25"/>
        <v>0.35997909629629632</v>
      </c>
      <c r="N81" s="76"/>
    </row>
    <row r="82" spans="1:14" ht="5.0999999999999996" customHeight="1" x14ac:dyDescent="0.15">
      <c r="A82" s="78"/>
      <c r="B82" s="83"/>
      <c r="C82" s="83"/>
      <c r="D82" s="83"/>
      <c r="E82" s="82"/>
      <c r="G82" s="78"/>
      <c r="H82" s="83"/>
      <c r="I82" s="83"/>
      <c r="J82" s="83"/>
      <c r="K82" s="84"/>
      <c r="L82" s="83"/>
      <c r="M82" s="85"/>
      <c r="N82" s="76"/>
    </row>
    <row r="83" spans="1:14" ht="3" customHeight="1" x14ac:dyDescent="0.15">
      <c r="A83" s="69"/>
      <c r="B83" s="79"/>
      <c r="C83" s="79"/>
      <c r="D83" s="79"/>
      <c r="E83" s="80"/>
      <c r="G83" s="69"/>
      <c r="H83" s="79"/>
      <c r="I83" s="79"/>
      <c r="J83" s="79"/>
      <c r="K83" s="77"/>
      <c r="L83" s="79"/>
      <c r="M83" s="81"/>
      <c r="N83" s="76"/>
    </row>
    <row r="84" spans="1:14" s="11" customFormat="1" ht="9" x14ac:dyDescent="0.15">
      <c r="A84" s="71" t="s">
        <v>76</v>
      </c>
      <c r="B84" s="67">
        <v>217599.77</v>
      </c>
      <c r="C84" s="67">
        <v>96.75</v>
      </c>
      <c r="D84" s="67">
        <v>21473.62</v>
      </c>
      <c r="E84" s="87">
        <v>238976.64000000001</v>
      </c>
      <c r="G84" s="71" t="s">
        <v>76</v>
      </c>
      <c r="H84" s="67">
        <v>6293954.25</v>
      </c>
      <c r="I84" s="67">
        <v>6948627.8300000001</v>
      </c>
      <c r="J84" s="67">
        <v>-654673.57999999996</v>
      </c>
      <c r="K84" s="88">
        <f t="shared" ref="K84" si="26">IF(ISERROR((H84-I84)/ABS(I84)),"",(H84-I84)/ABS(I84))</f>
        <v>-9.4216238949150918E-2</v>
      </c>
      <c r="L84" s="67">
        <v>12275000</v>
      </c>
      <c r="M84" s="89">
        <f t="shared" ref="M84" si="27">H84/L84</f>
        <v>0.51274576374745418</v>
      </c>
      <c r="N84" s="68"/>
    </row>
    <row r="85" spans="1:14" ht="3" customHeight="1" x14ac:dyDescent="0.15">
      <c r="A85" s="78"/>
      <c r="B85" s="83"/>
      <c r="C85" s="83"/>
      <c r="D85" s="83"/>
      <c r="E85" s="82"/>
      <c r="G85" s="78"/>
      <c r="H85" s="83"/>
      <c r="I85" s="83"/>
      <c r="J85" s="83"/>
      <c r="K85" s="84" t="str">
        <f>IF(ISERROR((H85-I85)/ABS(I85)),"",(H85-I85)/ABS(I85))</f>
        <v/>
      </c>
      <c r="L85" s="83"/>
      <c r="M85" s="85"/>
      <c r="N85" s="76"/>
    </row>
    <row r="86" spans="1:14" ht="9.9499999999999993" customHeight="1" x14ac:dyDescent="0.15">
      <c r="A86" s="78"/>
      <c r="B86" s="83"/>
      <c r="C86" s="83"/>
      <c r="D86" s="83"/>
      <c r="E86" s="82"/>
      <c r="G86" s="78"/>
      <c r="H86" s="83"/>
      <c r="I86" s="83"/>
      <c r="J86" s="83"/>
      <c r="K86" s="84" t="str">
        <f>IF(ISERROR((H86-I86)/ABS(I86)),"",(H86-I86)/ABS(I86))</f>
        <v/>
      </c>
      <c r="L86" s="83"/>
      <c r="M86" s="85"/>
      <c r="N86" s="76"/>
    </row>
    <row r="87" spans="1:14" ht="3" customHeight="1" x14ac:dyDescent="0.15">
      <c r="A87" s="69"/>
      <c r="B87" s="79"/>
      <c r="C87" s="79"/>
      <c r="D87" s="79"/>
      <c r="E87" s="80"/>
      <c r="G87" s="69"/>
      <c r="H87" s="79"/>
      <c r="I87" s="79"/>
      <c r="J87" s="79"/>
      <c r="K87" s="77" t="str">
        <f>IF(ISERROR((H87-I87)/ABS(I87)),"",(H87-I87)/ABS(I87))</f>
        <v/>
      </c>
      <c r="L87" s="79"/>
      <c r="M87" s="81"/>
      <c r="N87" s="76"/>
    </row>
    <row r="88" spans="1:14" s="11" customFormat="1" ht="9" x14ac:dyDescent="0.15">
      <c r="A88" s="71" t="s">
        <v>77</v>
      </c>
      <c r="B88" s="67">
        <v>144411980.34999999</v>
      </c>
      <c r="C88" s="67">
        <v>43599263.049999997</v>
      </c>
      <c r="D88" s="67">
        <v>1304139.67</v>
      </c>
      <c r="E88" s="87">
        <v>102116856.97</v>
      </c>
      <c r="G88" s="71" t="s">
        <v>77</v>
      </c>
      <c r="H88" s="67">
        <v>1479627294.1800001</v>
      </c>
      <c r="I88" s="67">
        <v>1470455536.46</v>
      </c>
      <c r="J88" s="67">
        <v>9171757.7200000007</v>
      </c>
      <c r="K88" s="88">
        <f t="shared" ref="K88" si="28">IF(ISERROR((H88-I88)/ABS(I88)),"",(H88-I88)/ABS(I88))</f>
        <v>6.237358078898649E-3</v>
      </c>
      <c r="L88" s="67">
        <v>2180774600</v>
      </c>
      <c r="M88" s="89">
        <f t="shared" ref="M88" si="29">H88/L88</f>
        <v>0.67848703583579895</v>
      </c>
      <c r="N88" s="68"/>
    </row>
    <row r="89" spans="1:14" ht="3" customHeight="1" x14ac:dyDescent="0.15">
      <c r="A89" s="78"/>
      <c r="B89" s="83"/>
      <c r="C89" s="83"/>
      <c r="D89" s="83"/>
      <c r="E89" s="82"/>
      <c r="G89" s="78"/>
      <c r="H89" s="83"/>
      <c r="I89" s="83"/>
      <c r="J89" s="83"/>
      <c r="K89" s="84"/>
      <c r="L89" s="83"/>
      <c r="M89" s="85"/>
      <c r="N89" s="76"/>
    </row>
    <row r="90" spans="1:14" ht="5.0999999999999996" customHeight="1" x14ac:dyDescent="0.15">
      <c r="A90" s="69"/>
      <c r="B90" s="79"/>
      <c r="C90" s="79"/>
      <c r="D90" s="79"/>
      <c r="E90" s="80"/>
      <c r="G90" s="69"/>
      <c r="H90" s="79"/>
      <c r="I90" s="79"/>
      <c r="J90" s="79"/>
      <c r="K90" s="77"/>
      <c r="L90" s="79"/>
      <c r="M90" s="81"/>
      <c r="N90" s="76"/>
    </row>
    <row r="91" spans="1:14" ht="9" customHeight="1" x14ac:dyDescent="0.15">
      <c r="A91" s="69" t="s">
        <v>57</v>
      </c>
      <c r="B91" s="79"/>
      <c r="C91" s="79"/>
      <c r="D91" s="79"/>
      <c r="E91" s="80"/>
      <c r="G91" s="69" t="s">
        <v>57</v>
      </c>
      <c r="H91" s="79"/>
      <c r="I91" s="79"/>
      <c r="J91" s="79"/>
      <c r="K91" s="77"/>
      <c r="L91" s="79"/>
      <c r="M91" s="81"/>
      <c r="N91" s="76"/>
    </row>
    <row r="92" spans="1:14" ht="9" x14ac:dyDescent="0.15">
      <c r="A92" s="69" t="s">
        <v>59</v>
      </c>
      <c r="B92" s="79" t="s">
        <v>99</v>
      </c>
      <c r="C92" s="79" t="s">
        <v>99</v>
      </c>
      <c r="D92" s="79" t="s">
        <v>99</v>
      </c>
      <c r="E92" s="80" t="s">
        <v>99</v>
      </c>
      <c r="G92" s="69" t="s">
        <v>59</v>
      </c>
      <c r="H92" s="79">
        <v>99867547.810000002</v>
      </c>
      <c r="I92" s="79">
        <v>88323002.409999996</v>
      </c>
      <c r="J92" s="79">
        <v>11544545.4</v>
      </c>
      <c r="K92" s="77">
        <f t="shared" ref="K92:K93" si="30">IF(ISERROR((H92-I92)/ABS(I92)),"",(H92-I92)/ABS(I92))</f>
        <v>0.13070825362581792</v>
      </c>
      <c r="L92" s="79">
        <v>181326600</v>
      </c>
      <c r="M92" s="81">
        <f t="shared" ref="M92:M93" si="31">H92/L92</f>
        <v>0.55076060440111929</v>
      </c>
      <c r="N92" s="76"/>
    </row>
    <row r="93" spans="1:14" ht="9" x14ac:dyDescent="0.15">
      <c r="A93" s="69" t="s">
        <v>58</v>
      </c>
      <c r="B93" s="79" t="s">
        <v>99</v>
      </c>
      <c r="C93" s="79" t="s">
        <v>99</v>
      </c>
      <c r="D93" s="79" t="s">
        <v>99</v>
      </c>
      <c r="E93" s="80" t="s">
        <v>99</v>
      </c>
      <c r="G93" s="69" t="s">
        <v>58</v>
      </c>
      <c r="H93" s="79">
        <v>51009004.950000003</v>
      </c>
      <c r="I93" s="79">
        <v>50316890.880000003</v>
      </c>
      <c r="J93" s="79">
        <v>692114.07</v>
      </c>
      <c r="K93" s="77">
        <f t="shared" si="30"/>
        <v>1.3755104059402492E-2</v>
      </c>
      <c r="L93" s="79">
        <v>112203000</v>
      </c>
      <c r="M93" s="81">
        <f t="shared" si="31"/>
        <v>0.45461355712414109</v>
      </c>
      <c r="N93" s="76"/>
    </row>
    <row r="94" spans="1:14" ht="5.0999999999999996" customHeight="1" x14ac:dyDescent="0.15">
      <c r="A94" s="78"/>
      <c r="B94" s="83"/>
      <c r="C94" s="83"/>
      <c r="D94" s="83"/>
      <c r="E94" s="82"/>
      <c r="G94" s="78"/>
      <c r="H94" s="83"/>
      <c r="I94" s="83"/>
      <c r="J94" s="83"/>
      <c r="K94" s="84"/>
      <c r="L94" s="83"/>
      <c r="M94" s="85"/>
      <c r="N94" s="76"/>
    </row>
    <row r="95" spans="1:14" ht="3" customHeight="1" x14ac:dyDescent="0.15">
      <c r="A95" s="78"/>
      <c r="B95" s="79"/>
      <c r="C95" s="79"/>
      <c r="D95" s="79"/>
      <c r="E95" s="80"/>
      <c r="G95" s="69"/>
      <c r="H95" s="79"/>
      <c r="I95" s="79"/>
      <c r="J95" s="79"/>
      <c r="K95" s="77"/>
      <c r="L95" s="79"/>
      <c r="M95" s="81"/>
      <c r="N95" s="76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7" t="s">
        <v>99</v>
      </c>
      <c r="G96" s="71" t="s">
        <v>43</v>
      </c>
      <c r="H96" s="67">
        <v>150876552.75999999</v>
      </c>
      <c r="I96" s="67">
        <v>138639893.28999999</v>
      </c>
      <c r="J96" s="67">
        <v>12236659.470000001</v>
      </c>
      <c r="K96" s="88">
        <f t="shared" ref="K96" si="32">IF(ISERROR((H96-I96)/ABS(I96)),"",(H96-I96)/ABS(I96))</f>
        <v>8.8262181826726932E-2</v>
      </c>
      <c r="L96" s="67">
        <v>293529600</v>
      </c>
      <c r="M96" s="89">
        <f t="shared" ref="M96" si="33">H96/L96</f>
        <v>0.51400796635160473</v>
      </c>
      <c r="N96" s="68"/>
    </row>
    <row r="97" spans="1:14" ht="3" customHeight="1" x14ac:dyDescent="0.15">
      <c r="A97" s="78"/>
      <c r="B97" s="83"/>
      <c r="C97" s="83"/>
      <c r="D97" s="83"/>
      <c r="E97" s="82"/>
      <c r="G97" s="78"/>
      <c r="H97" s="83"/>
      <c r="I97" s="83"/>
      <c r="J97" s="83"/>
      <c r="K97" s="84"/>
      <c r="L97" s="83"/>
      <c r="M97" s="85"/>
      <c r="N97" s="76"/>
    </row>
    <row r="98" spans="1:14" ht="5.0999999999999996" customHeight="1" x14ac:dyDescent="0.15">
      <c r="A98" s="69"/>
      <c r="B98" s="79"/>
      <c r="C98" s="79"/>
      <c r="D98" s="79"/>
      <c r="E98" s="80"/>
      <c r="G98" s="69"/>
      <c r="H98" s="79"/>
      <c r="I98" s="79"/>
      <c r="J98" s="79"/>
      <c r="K98" s="77"/>
      <c r="L98" s="79"/>
      <c r="M98" s="81"/>
      <c r="N98" s="76"/>
    </row>
    <row r="99" spans="1:14" ht="9" customHeight="1" x14ac:dyDescent="0.15">
      <c r="A99" s="69" t="s">
        <v>36</v>
      </c>
      <c r="B99" s="79"/>
      <c r="C99" s="79"/>
      <c r="D99" s="79"/>
      <c r="E99" s="80"/>
      <c r="G99" s="69" t="s">
        <v>36</v>
      </c>
      <c r="H99" s="79"/>
      <c r="I99" s="79"/>
      <c r="J99" s="79"/>
      <c r="K99" s="77"/>
      <c r="L99" s="79"/>
      <c r="M99" s="81"/>
      <c r="N99" s="76"/>
    </row>
    <row r="100" spans="1:14" ht="9" customHeight="1" x14ac:dyDescent="0.15">
      <c r="A100" s="69" t="s">
        <v>78</v>
      </c>
      <c r="B100" s="79"/>
      <c r="C100" s="79"/>
      <c r="D100" s="79"/>
      <c r="E100" s="80"/>
      <c r="G100" s="69" t="s">
        <v>78</v>
      </c>
      <c r="H100" s="79"/>
      <c r="I100" s="79"/>
      <c r="J100" s="79"/>
      <c r="K100" s="77"/>
      <c r="L100" s="79"/>
      <c r="M100" s="81"/>
      <c r="N100" s="76"/>
    </row>
    <row r="101" spans="1:14" ht="9" x14ac:dyDescent="0.15">
      <c r="A101" s="69" t="s">
        <v>41</v>
      </c>
      <c r="B101" s="79" t="s">
        <v>99</v>
      </c>
      <c r="C101" s="79" t="s">
        <v>99</v>
      </c>
      <c r="D101" s="79" t="s">
        <v>99</v>
      </c>
      <c r="E101" s="80" t="s">
        <v>99</v>
      </c>
      <c r="G101" s="69" t="s">
        <v>41</v>
      </c>
      <c r="H101" s="79">
        <v>19667.63</v>
      </c>
      <c r="I101" s="79">
        <v>16973.54</v>
      </c>
      <c r="J101" s="79">
        <v>2694.09</v>
      </c>
      <c r="K101" s="77">
        <f t="shared" ref="K101:K102" si="34">IF(ISERROR((H101-I101)/ABS(I101)),"",(H101-I101)/ABS(I101))</f>
        <v>0.15872292992504805</v>
      </c>
      <c r="L101" s="79">
        <v>39967</v>
      </c>
      <c r="M101" s="81">
        <f t="shared" ref="M101:M102" si="35">H101/L101</f>
        <v>0.49209672980208674</v>
      </c>
      <c r="N101" s="76"/>
    </row>
    <row r="102" spans="1:14" ht="9" x14ac:dyDescent="0.15">
      <c r="A102" s="69" t="s">
        <v>84</v>
      </c>
      <c r="B102" s="79" t="s">
        <v>99</v>
      </c>
      <c r="C102" s="79" t="s">
        <v>99</v>
      </c>
      <c r="D102" s="79" t="s">
        <v>99</v>
      </c>
      <c r="E102" s="80" t="s">
        <v>99</v>
      </c>
      <c r="G102" s="69" t="s">
        <v>84</v>
      </c>
      <c r="H102" s="79">
        <v>8415913.9299999997</v>
      </c>
      <c r="I102" s="79">
        <v>6691778.04</v>
      </c>
      <c r="J102" s="79">
        <v>1724135.89</v>
      </c>
      <c r="K102" s="77">
        <f t="shared" si="34"/>
        <v>0.25764989210550676</v>
      </c>
      <c r="L102" s="79">
        <v>7223580</v>
      </c>
      <c r="M102" s="81">
        <f t="shared" si="35"/>
        <v>1.1650613587722431</v>
      </c>
      <c r="N102" s="76"/>
    </row>
    <row r="103" spans="1:14" ht="9" x14ac:dyDescent="0.15">
      <c r="A103" s="69" t="s">
        <v>4</v>
      </c>
      <c r="B103" s="79"/>
      <c r="C103" s="79"/>
      <c r="D103" s="79"/>
      <c r="E103" s="80"/>
      <c r="G103" s="69" t="s">
        <v>4</v>
      </c>
      <c r="H103" s="79"/>
      <c r="I103" s="79"/>
      <c r="J103" s="79"/>
      <c r="K103" s="77"/>
      <c r="L103" s="79"/>
      <c r="M103" s="81"/>
      <c r="N103" s="76"/>
    </row>
    <row r="104" spans="1:14" ht="9" x14ac:dyDescent="0.15">
      <c r="A104" s="69" t="s">
        <v>83</v>
      </c>
      <c r="B104" s="79" t="s">
        <v>99</v>
      </c>
      <c r="C104" s="79" t="s">
        <v>99</v>
      </c>
      <c r="D104" s="79" t="s">
        <v>99</v>
      </c>
      <c r="E104" s="80" t="s">
        <v>99</v>
      </c>
      <c r="G104" s="69" t="s">
        <v>41</v>
      </c>
      <c r="H104" s="79">
        <v>1049.97</v>
      </c>
      <c r="I104" s="79">
        <v>373.98</v>
      </c>
      <c r="J104" s="79">
        <v>675.99</v>
      </c>
      <c r="K104" s="77">
        <f t="shared" ref="K104:K106" si="36">IF(ISERROR((H104-I104)/ABS(I104)),"",(H104-I104)/ABS(I104))</f>
        <v>1.8075565538264078</v>
      </c>
      <c r="L104" s="79">
        <v>1146</v>
      </c>
      <c r="M104" s="81">
        <f t="shared" ref="M104:M105" si="37">H104/L104</f>
        <v>0.9162041884816754</v>
      </c>
      <c r="N104" s="76"/>
    </row>
    <row r="105" spans="1:14" ht="9" x14ac:dyDescent="0.15">
      <c r="A105" s="70" t="s">
        <v>108</v>
      </c>
      <c r="B105" s="79" t="s">
        <v>99</v>
      </c>
      <c r="C105" s="79" t="s">
        <v>99</v>
      </c>
      <c r="D105" s="79" t="s">
        <v>99</v>
      </c>
      <c r="E105" s="80" t="s">
        <v>99</v>
      </c>
      <c r="G105" s="91" t="s">
        <v>109</v>
      </c>
      <c r="H105" s="79">
        <v>-48297555.229999997</v>
      </c>
      <c r="I105" s="79">
        <v>-46861090.270000003</v>
      </c>
      <c r="J105" s="79">
        <v>-1436464.96</v>
      </c>
      <c r="K105" s="77">
        <f t="shared" si="36"/>
        <v>-3.0653682014726912E-2</v>
      </c>
      <c r="L105" s="79">
        <v>-67158000</v>
      </c>
      <c r="M105" s="81">
        <f t="shared" si="37"/>
        <v>0.71916309642931586</v>
      </c>
      <c r="N105" s="76"/>
    </row>
    <row r="106" spans="1:14" ht="9" x14ac:dyDescent="0.15">
      <c r="A106" s="69" t="s">
        <v>110</v>
      </c>
      <c r="B106" s="79" t="s">
        <v>99</v>
      </c>
      <c r="C106" s="79" t="s">
        <v>99</v>
      </c>
      <c r="D106" s="79" t="s">
        <v>99</v>
      </c>
      <c r="E106" s="80" t="s">
        <v>99</v>
      </c>
      <c r="G106" s="69" t="s">
        <v>110</v>
      </c>
      <c r="H106" s="79">
        <v>131419.94</v>
      </c>
      <c r="I106" s="79">
        <v>-43277.2</v>
      </c>
      <c r="J106" s="79">
        <v>174697.14</v>
      </c>
      <c r="K106" s="77">
        <f t="shared" si="36"/>
        <v>4.0367015426136632</v>
      </c>
      <c r="L106" s="79" t="s">
        <v>99</v>
      </c>
      <c r="M106" s="81"/>
      <c r="N106" s="76"/>
    </row>
    <row r="107" spans="1:14" ht="9" x14ac:dyDescent="0.15">
      <c r="A107" s="69" t="s">
        <v>52</v>
      </c>
      <c r="B107" s="79"/>
      <c r="C107" s="79"/>
      <c r="D107" s="79"/>
      <c r="E107" s="80"/>
      <c r="G107" s="69" t="s">
        <v>52</v>
      </c>
      <c r="H107" s="67"/>
      <c r="I107" s="79"/>
      <c r="J107" s="79"/>
      <c r="K107" s="77"/>
      <c r="L107" s="79"/>
      <c r="M107" s="81"/>
      <c r="N107" s="76"/>
    </row>
    <row r="108" spans="1:14" ht="9" x14ac:dyDescent="0.15">
      <c r="A108" s="69" t="s">
        <v>84</v>
      </c>
      <c r="B108" s="79" t="s">
        <v>99</v>
      </c>
      <c r="C108" s="79" t="s">
        <v>99</v>
      </c>
      <c r="D108" s="79" t="s">
        <v>99</v>
      </c>
      <c r="E108" s="80" t="s">
        <v>99</v>
      </c>
      <c r="G108" s="69" t="s">
        <v>84</v>
      </c>
      <c r="H108" s="79">
        <v>3232768.16</v>
      </c>
      <c r="I108" s="79">
        <v>2563304.34</v>
      </c>
      <c r="J108" s="79">
        <v>669463.81999999995</v>
      </c>
      <c r="K108" s="77">
        <f t="shared" ref="K108:K111" si="38">IF(ISERROR((H108-I108)/ABS(I108)),"",(H108-I108)/ABS(I108))</f>
        <v>0.26117219463686481</v>
      </c>
      <c r="L108" s="79">
        <v>4782960</v>
      </c>
      <c r="M108" s="81">
        <f t="shared" ref="M108:M111" si="39">H108/L108</f>
        <v>0.67589278605716963</v>
      </c>
      <c r="N108" s="76"/>
    </row>
    <row r="109" spans="1:14" ht="9" x14ac:dyDescent="0.15">
      <c r="A109" s="69" t="s">
        <v>5</v>
      </c>
      <c r="B109" s="79"/>
      <c r="C109" s="79"/>
      <c r="D109" s="79"/>
      <c r="E109" s="80"/>
      <c r="G109" s="69" t="s">
        <v>5</v>
      </c>
      <c r="H109" s="79"/>
      <c r="I109" s="79"/>
      <c r="J109" s="79"/>
      <c r="K109" s="77"/>
      <c r="L109" s="79"/>
      <c r="M109" s="81"/>
      <c r="N109" s="76"/>
    </row>
    <row r="110" spans="1:14" ht="9" x14ac:dyDescent="0.15">
      <c r="A110" s="69" t="s">
        <v>83</v>
      </c>
      <c r="B110" s="79" t="s">
        <v>99</v>
      </c>
      <c r="C110" s="79" t="s">
        <v>99</v>
      </c>
      <c r="D110" s="79" t="s">
        <v>99</v>
      </c>
      <c r="E110" s="80" t="s">
        <v>99</v>
      </c>
      <c r="G110" s="69" t="s">
        <v>83</v>
      </c>
      <c r="H110" s="79">
        <v>25615.93</v>
      </c>
      <c r="I110" s="79">
        <v>16388.490000000002</v>
      </c>
      <c r="J110" s="79">
        <v>9227.44</v>
      </c>
      <c r="K110" s="77">
        <f t="shared" si="38"/>
        <v>0.56304394120507728</v>
      </c>
      <c r="L110" s="79">
        <v>49140</v>
      </c>
      <c r="M110" s="81">
        <f t="shared" si="39"/>
        <v>0.5212846967846968</v>
      </c>
      <c r="N110" s="76"/>
    </row>
    <row r="111" spans="1:14" ht="9" x14ac:dyDescent="0.15">
      <c r="A111" s="69" t="s">
        <v>84</v>
      </c>
      <c r="B111" s="79" t="s">
        <v>99</v>
      </c>
      <c r="C111" s="79" t="s">
        <v>99</v>
      </c>
      <c r="D111" s="79" t="s">
        <v>99</v>
      </c>
      <c r="E111" s="80" t="s">
        <v>99</v>
      </c>
      <c r="G111" s="69" t="s">
        <v>84</v>
      </c>
      <c r="H111" s="79">
        <v>2240904.7999999998</v>
      </c>
      <c r="I111" s="79">
        <v>2673720.64</v>
      </c>
      <c r="J111" s="79">
        <v>-432815.84</v>
      </c>
      <c r="K111" s="77">
        <f t="shared" si="38"/>
        <v>-0.1618777345414816</v>
      </c>
      <c r="L111" s="79">
        <v>3456180</v>
      </c>
      <c r="M111" s="81">
        <f t="shared" si="39"/>
        <v>0.64837618411078124</v>
      </c>
      <c r="N111" s="76"/>
    </row>
    <row r="112" spans="1:14" ht="5.0999999999999996" customHeight="1" x14ac:dyDescent="0.15">
      <c r="A112" s="78"/>
      <c r="B112" s="83"/>
      <c r="C112" s="83"/>
      <c r="D112" s="83"/>
      <c r="E112" s="82"/>
      <c r="G112" s="78"/>
      <c r="H112" s="83"/>
      <c r="I112" s="83"/>
      <c r="J112" s="83"/>
      <c r="K112" s="84"/>
      <c r="L112" s="83"/>
      <c r="M112" s="85"/>
      <c r="N112" s="76"/>
    </row>
    <row r="113" spans="1:14" ht="3" customHeight="1" x14ac:dyDescent="0.15">
      <c r="A113" s="69"/>
      <c r="B113" s="79"/>
      <c r="C113" s="79"/>
      <c r="D113" s="79"/>
      <c r="E113" s="80"/>
      <c r="G113" s="69"/>
      <c r="H113" s="79"/>
      <c r="I113" s="79"/>
      <c r="J113" s="79"/>
      <c r="K113" s="77"/>
      <c r="L113" s="79"/>
      <c r="M113" s="81"/>
      <c r="N113" s="76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7" t="s">
        <v>99</v>
      </c>
      <c r="G114" s="71" t="s">
        <v>44</v>
      </c>
      <c r="H114" s="67">
        <v>-34230214.869999997</v>
      </c>
      <c r="I114" s="67">
        <v>-34941828.439999998</v>
      </c>
      <c r="J114" s="67">
        <v>711613.57</v>
      </c>
      <c r="K114" s="88">
        <f t="shared" ref="K114" si="40">IF(ISERROR((H114-I114)/ABS(I114)),"",(H114-I114)/ABS(I114))</f>
        <v>2.0365664928552331E-2</v>
      </c>
      <c r="L114" s="67">
        <v>-51605027</v>
      </c>
      <c r="M114" s="89">
        <f t="shared" ref="M114" si="41">H114/L114</f>
        <v>0.66331163570556795</v>
      </c>
      <c r="N114" s="68"/>
    </row>
    <row r="115" spans="1:14" ht="3" customHeight="1" x14ac:dyDescent="0.15">
      <c r="A115" s="78"/>
      <c r="B115" s="83"/>
      <c r="C115" s="83"/>
      <c r="D115" s="83"/>
      <c r="E115" s="82"/>
      <c r="G115" s="78"/>
      <c r="H115" s="83"/>
      <c r="I115" s="83"/>
      <c r="J115" s="83"/>
      <c r="K115" s="84"/>
      <c r="L115" s="83"/>
      <c r="M115" s="85"/>
      <c r="N115" s="76"/>
    </row>
    <row r="116" spans="1:14" ht="8.1" customHeight="1" x14ac:dyDescent="0.15">
      <c r="A116" s="78"/>
      <c r="B116" s="83"/>
      <c r="C116" s="83"/>
      <c r="D116" s="83"/>
      <c r="E116" s="82"/>
      <c r="G116" s="78"/>
      <c r="H116" s="83"/>
      <c r="I116" s="83"/>
      <c r="J116" s="83"/>
      <c r="K116" s="84"/>
      <c r="L116" s="83"/>
      <c r="M116" s="85"/>
      <c r="N116" s="76"/>
    </row>
    <row r="117" spans="1:14" ht="3" customHeight="1" x14ac:dyDescent="0.15">
      <c r="A117" s="69"/>
      <c r="B117" s="79"/>
      <c r="C117" s="79"/>
      <c r="D117" s="79"/>
      <c r="E117" s="80"/>
      <c r="G117" s="69"/>
      <c r="H117" s="79"/>
      <c r="I117" s="79"/>
      <c r="J117" s="79"/>
      <c r="K117" s="77"/>
      <c r="L117" s="79"/>
      <c r="M117" s="81"/>
      <c r="N117" s="76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7" t="s">
        <v>99</v>
      </c>
      <c r="G118" s="71" t="s">
        <v>79</v>
      </c>
      <c r="H118" s="67">
        <v>116646337.89</v>
      </c>
      <c r="I118" s="67">
        <v>103698064.84999999</v>
      </c>
      <c r="J118" s="67">
        <v>12948273.039999999</v>
      </c>
      <c r="K118" s="88">
        <f t="shared" ref="K118" si="42">IF(ISERROR((H118-I118)/ABS(I118)),"",(H118-I118)/ABS(I118))</f>
        <v>0.12486513667087017</v>
      </c>
      <c r="L118" s="67">
        <v>241924573</v>
      </c>
      <c r="M118" s="89">
        <f t="shared" ref="M118" si="43">H118/L118</f>
        <v>0.48215994118960376</v>
      </c>
      <c r="N118" s="68"/>
    </row>
    <row r="119" spans="1:14" ht="3" customHeight="1" x14ac:dyDescent="0.15">
      <c r="A119" s="78"/>
      <c r="B119" s="83"/>
      <c r="C119" s="83"/>
      <c r="D119" s="83"/>
      <c r="E119" s="82"/>
      <c r="G119" s="78"/>
      <c r="H119" s="83"/>
      <c r="I119" s="83"/>
      <c r="J119" s="83"/>
      <c r="K119" s="84"/>
      <c r="L119" s="83"/>
      <c r="M119" s="85"/>
      <c r="N119" s="76"/>
    </row>
    <row r="120" spans="1:14" ht="8.1" customHeight="1" x14ac:dyDescent="0.15">
      <c r="A120" s="75"/>
      <c r="B120" s="83"/>
      <c r="C120" s="83"/>
      <c r="D120" s="83"/>
      <c r="E120" s="82"/>
      <c r="G120" s="74"/>
      <c r="H120" s="83"/>
      <c r="I120" s="83"/>
      <c r="J120" s="83"/>
      <c r="K120" s="84"/>
      <c r="L120" s="83"/>
      <c r="M120" s="85"/>
      <c r="N120" s="76"/>
    </row>
    <row r="121" spans="1:14" ht="3" customHeight="1" x14ac:dyDescent="0.15">
      <c r="A121" s="69"/>
      <c r="B121" s="79"/>
      <c r="C121" s="79"/>
      <c r="D121" s="79"/>
      <c r="E121" s="80"/>
      <c r="G121" s="69"/>
      <c r="H121" s="79"/>
      <c r="I121" s="79"/>
      <c r="J121" s="79"/>
      <c r="K121" s="92"/>
      <c r="L121" s="79"/>
      <c r="M121" s="81"/>
      <c r="N121" s="76"/>
    </row>
    <row r="122" spans="1:14" s="11" customFormat="1" ht="9" x14ac:dyDescent="0.15">
      <c r="A122" s="71" t="s">
        <v>8</v>
      </c>
      <c r="B122" s="67">
        <v>144411980.34999999</v>
      </c>
      <c r="C122" s="67">
        <v>43599263.049999997</v>
      </c>
      <c r="D122" s="67">
        <v>1304139.67</v>
      </c>
      <c r="E122" s="87">
        <v>102116856.97</v>
      </c>
      <c r="G122" s="71" t="s">
        <v>8</v>
      </c>
      <c r="H122" s="67">
        <v>1596273632.0699999</v>
      </c>
      <c r="I122" s="67">
        <v>1574153601.3099999</v>
      </c>
      <c r="J122" s="67">
        <v>22120030.760000002</v>
      </c>
      <c r="K122" s="88">
        <f t="shared" ref="K122" si="44">IF(ISERROR((H122-I122)/ABS(I122)),"",(H122-I122)/ABS(I122))</f>
        <v>1.4052015471420229E-2</v>
      </c>
      <c r="L122" s="67">
        <v>2422699173</v>
      </c>
      <c r="M122" s="89">
        <f t="shared" ref="M122" si="45">H122/L122</f>
        <v>0.65888231186926649</v>
      </c>
      <c r="N122" s="68"/>
    </row>
    <row r="123" spans="1:14" ht="3" customHeight="1" x14ac:dyDescent="0.15">
      <c r="A123" s="74"/>
      <c r="B123" s="83"/>
      <c r="C123" s="83"/>
      <c r="D123" s="83"/>
      <c r="E123" s="82"/>
      <c r="G123" s="74"/>
      <c r="H123" s="83"/>
      <c r="I123" s="83"/>
      <c r="J123" s="83"/>
      <c r="K123" s="93"/>
      <c r="L123" s="83"/>
      <c r="M123" s="94"/>
      <c r="N123" s="76"/>
    </row>
    <row r="124" spans="1:14" ht="6" customHeight="1" x14ac:dyDescent="0.15">
      <c r="A124" s="76"/>
      <c r="B124" s="95"/>
      <c r="C124" s="95"/>
      <c r="D124" s="95"/>
      <c r="E124" s="95"/>
      <c r="G124" s="76"/>
      <c r="H124" s="95"/>
      <c r="I124" s="95"/>
      <c r="J124" s="95"/>
      <c r="K124" s="76"/>
      <c r="L124" s="95"/>
      <c r="M124" s="76"/>
      <c r="N124" s="76"/>
    </row>
    <row r="125" spans="1:14" ht="9" customHeight="1" x14ac:dyDescent="0.15">
      <c r="A125" s="64" t="s">
        <v>80</v>
      </c>
      <c r="B125" s="65">
        <v>5687</v>
      </c>
      <c r="C125" s="38"/>
      <c r="D125" s="95"/>
      <c r="E125" s="96"/>
      <c r="G125" s="64" t="s">
        <v>80</v>
      </c>
      <c r="H125" s="65">
        <v>3255203.66</v>
      </c>
      <c r="I125" s="38"/>
      <c r="J125" s="95"/>
      <c r="K125" s="76"/>
      <c r="L125" s="95"/>
      <c r="M125" s="76"/>
      <c r="N125" s="76"/>
    </row>
    <row r="126" spans="1:14" ht="9.75" customHeight="1" x14ac:dyDescent="0.15">
      <c r="A126" s="99" t="s">
        <v>146</v>
      </c>
      <c r="B126" s="99"/>
      <c r="C126" s="99"/>
      <c r="D126" s="99"/>
      <c r="E126" s="99"/>
      <c r="F126" s="6"/>
      <c r="G126" s="99" t="str">
        <f>+A126</f>
        <v>Vitoria-Gasteizen, 2019ko URRIAREN 10ean / Vitoria-Gasteiz, 10 de OCTUBRE DE 2019</v>
      </c>
      <c r="H126" s="99"/>
      <c r="I126" s="99"/>
      <c r="J126" s="99"/>
      <c r="K126" s="99"/>
      <c r="L126" s="99"/>
      <c r="M126" s="99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9457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9457" r:id="rId4"/>
      </mc:Fallback>
    </mc:AlternateContent>
    <mc:AlternateContent xmlns:mc="http://schemas.openxmlformats.org/markup-compatibility/2006">
      <mc:Choice Requires="x14">
        <oleObject progId="Word.Picture.8" shapeId="19458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9458" r:id="rId6"/>
      </mc:Fallback>
    </mc:AlternateContent>
    <mc:AlternateContent xmlns:mc="http://schemas.openxmlformats.org/markup-compatibility/2006">
      <mc:Choice Requires="x14">
        <oleObject progId="Word.Picture.8" shapeId="19459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9459" r:id="rId7"/>
      </mc:Fallback>
    </mc:AlternateContent>
    <mc:AlternateContent xmlns:mc="http://schemas.openxmlformats.org/markup-compatibility/2006">
      <mc:Choice Requires="x14">
        <oleObject progId="Word.Picture.8" shapeId="19460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9460" r:id="rId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36</vt:i4>
      </vt:variant>
    </vt:vector>
  </HeadingPairs>
  <TitlesOfParts>
    <vt:vector size="48" baseType="lpstr">
      <vt:lpstr>01-Enero</vt:lpstr>
      <vt:lpstr>02-Febrero</vt:lpstr>
      <vt:lpstr>03-Marzo</vt:lpstr>
      <vt:lpstr>04-Abril</vt:lpstr>
      <vt:lpstr>05-Mayo</vt:lpstr>
      <vt:lpstr>06-Junio</vt:lpstr>
      <vt:lpstr>07-Julio</vt:lpstr>
      <vt:lpstr>08-Agosto</vt:lpstr>
      <vt:lpstr>09-Septiembre</vt:lpstr>
      <vt:lpstr>10-Octubre</vt:lpstr>
      <vt:lpstr>11-Noviembre</vt:lpstr>
      <vt:lpstr>12-Diciembre</vt:lpstr>
      <vt:lpstr>'01-Enero'!Área_de_impresión</vt:lpstr>
      <vt:lpstr>'02-Febrero'!Área_de_impresión</vt:lpstr>
      <vt:lpstr>'03-Marzo'!Área_de_impresión</vt:lpstr>
      <vt:lpstr>'04-Abril'!Área_de_impresión</vt:lpstr>
      <vt:lpstr>'05-Mayo'!Área_de_impresión</vt:lpstr>
      <vt:lpstr>'06-Junio'!Área_de_impresión</vt:lpstr>
      <vt:lpstr>'07-Julio'!Área_de_impresión</vt:lpstr>
      <vt:lpstr>'08-Agosto'!Área_de_impresión</vt:lpstr>
      <vt:lpstr>'09-Septiembre'!Área_de_impresión</vt:lpstr>
      <vt:lpstr>'10-Octubre'!Área_de_impresión</vt:lpstr>
      <vt:lpstr>'11-Noviembre'!Área_de_impresión</vt:lpstr>
      <vt:lpstr>'12-Diciembre'!Área_de_impresión</vt:lpstr>
      <vt:lpstr>'01-Enero'!Area_impresion</vt:lpstr>
      <vt:lpstr>'02-Febrero'!Area_impresion</vt:lpstr>
      <vt:lpstr>'03-Marzo'!Area_impresion</vt:lpstr>
      <vt:lpstr>'04-Abril'!Area_impresion</vt:lpstr>
      <vt:lpstr>'05-Mayo'!Area_impresion</vt:lpstr>
      <vt:lpstr>'06-Junio'!Area_impresion</vt:lpstr>
      <vt:lpstr>'07-Julio'!Area_impresion</vt:lpstr>
      <vt:lpstr>'08-Agosto'!Area_impresion</vt:lpstr>
      <vt:lpstr>'09-Septiembre'!Area_impresion</vt:lpstr>
      <vt:lpstr>'10-Octubre'!Area_impresion</vt:lpstr>
      <vt:lpstr>'11-Noviembre'!Area_impresion</vt:lpstr>
      <vt:lpstr>'12-Diciembre'!Area_impresion</vt:lpstr>
      <vt:lpstr>'01-Enero'!Print_Area</vt:lpstr>
      <vt:lpstr>'02-Febrero'!Print_Area</vt:lpstr>
      <vt:lpstr>'03-Marzo'!Print_Area</vt:lpstr>
      <vt:lpstr>'04-Abril'!Print_Area</vt:lpstr>
      <vt:lpstr>'05-Mayo'!Print_Area</vt:lpstr>
      <vt:lpstr>'06-Junio'!Print_Area</vt:lpstr>
      <vt:lpstr>'07-Julio'!Print_Area</vt:lpstr>
      <vt:lpstr>'08-Agosto'!Print_Area</vt:lpstr>
      <vt:lpstr>'09-Septiembre'!Print_Area</vt:lpstr>
      <vt:lpstr>'10-Octubre'!Print_Area</vt:lpstr>
      <vt:lpstr>'11-Noviembre'!Print_Area</vt:lpstr>
      <vt:lpstr>'12-Diciembre'!Print_Area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Certificado de Recaudación Tributos Concertados</dc:title>
  <dc:subject>Tributos Concertados</dc:subject>
  <dc:creator>Servicio Contabilidad</dc:creator>
  <cp:lastModifiedBy>Urien Salterain, Karoline</cp:lastModifiedBy>
  <cp:lastPrinted>2019-02-08T14:27:48Z</cp:lastPrinted>
  <dcterms:created xsi:type="dcterms:W3CDTF">2013-02-28T12:05:45Z</dcterms:created>
  <dcterms:modified xsi:type="dcterms:W3CDTF">2020-02-18T09:02:18Z</dcterms:modified>
</cp:coreProperties>
</file>