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72- Estadisticas Contratos" sheetId="3" r:id="rId1"/>
  </sheets>
  <definedNames>
    <definedName name="_xlnm.Print_Area" localSheetId="0">'72- Estadisticas Contratos'!$A$1:$Q$23</definedName>
  </definedNames>
  <calcPr calcId="145621"/>
</workbook>
</file>

<file path=xl/calcChain.xml><?xml version="1.0" encoding="utf-8"?>
<calcChain xmlns="http://schemas.openxmlformats.org/spreadsheetml/2006/main">
  <c r="B22" i="3" l="1"/>
  <c r="J21" i="3"/>
  <c r="H21" i="3"/>
  <c r="F21" i="3"/>
  <c r="D21" i="3"/>
  <c r="B21" i="3"/>
  <c r="C21" i="3"/>
  <c r="E21" i="3"/>
  <c r="G21" i="3"/>
  <c r="K21" i="3"/>
  <c r="M21" i="3"/>
  <c r="N21" i="3"/>
  <c r="P12" i="3" s="1"/>
  <c r="Q12" i="3"/>
  <c r="O12" i="3"/>
  <c r="N12" i="3"/>
  <c r="O20" i="3" l="1"/>
  <c r="O19" i="3"/>
  <c r="O18" i="3"/>
  <c r="O17" i="3"/>
  <c r="O16" i="3"/>
  <c r="O15" i="3"/>
  <c r="O14" i="3"/>
  <c r="O13" i="3"/>
  <c r="L21" i="3" l="1"/>
  <c r="I21" i="3"/>
  <c r="N20" i="3"/>
  <c r="N19" i="3"/>
  <c r="N18" i="3"/>
  <c r="N17" i="3"/>
  <c r="N16" i="3"/>
  <c r="N15" i="3"/>
  <c r="N14" i="3"/>
  <c r="N13" i="3"/>
  <c r="O21" i="3" l="1"/>
  <c r="Q13" i="3" s="1"/>
  <c r="P15" i="3"/>
  <c r="L22" i="3" l="1"/>
  <c r="Q15" i="3"/>
  <c r="M22" i="3"/>
  <c r="Q20" i="3"/>
  <c r="Q19" i="3"/>
  <c r="E22" i="3"/>
  <c r="G22" i="3"/>
  <c r="C22" i="3"/>
  <c r="Q14" i="3"/>
  <c r="Q18" i="3"/>
  <c r="I22" i="3"/>
  <c r="Q16" i="3"/>
  <c r="Q17" i="3"/>
  <c r="K22" i="3"/>
  <c r="D22" i="3"/>
  <c r="P19" i="3"/>
  <c r="H22" i="3"/>
  <c r="P17" i="3"/>
  <c r="P16" i="3"/>
  <c r="P18" i="3"/>
  <c r="J22" i="3"/>
  <c r="F22" i="3"/>
  <c r="P13" i="3"/>
  <c r="P14" i="3"/>
  <c r="P20" i="3"/>
</calcChain>
</file>

<file path=xl/sharedStrings.xml><?xml version="1.0" encoding="utf-8"?>
<sst xmlns="http://schemas.openxmlformats.org/spreadsheetml/2006/main" count="34" uniqueCount="22">
  <si>
    <t>GUZTIRA / TOTAL</t>
  </si>
  <si>
    <t>Diputatu Nagusia / Diputado General</t>
  </si>
  <si>
    <t>Enplegu, Merkataritza eta Turismo Sustapenaren eta Foru Administrazioa / Fomento del Empleo, Comercio Turismo y Administración Foral</t>
  </si>
  <si>
    <t>Nekazaritza / Agricultura</t>
  </si>
  <si>
    <t>Ingurumen eta Hirigintza / Medio Ambiente y Urbanismo</t>
  </si>
  <si>
    <t>Euskara, Kultura eta Kirola / Euskera, Cultura y Deporte</t>
  </si>
  <si>
    <t>Gizarte Zerbitzuak / Servicios Sociales</t>
  </si>
  <si>
    <t>GUZTIZKO OROKORRA / TOTAL GENERAL</t>
  </si>
  <si>
    <t>KONTRATU TXIKIAK / CONTRATOS MENORES</t>
  </si>
  <si>
    <t>IREKIA SINPLIFIKATUTA /
ABIERTO SIMPLIFICADO</t>
  </si>
  <si>
    <t>MURRIZTUTA / RESTRINGIDO</t>
  </si>
  <si>
    <t>NEGOZIATUA / NEGOCIADO</t>
  </si>
  <si>
    <t>AKORDIO MARKOAN OINARRITUTAKO LEHIAKETA / CONCURSO ACUERDO MARCO</t>
  </si>
  <si>
    <t>ZENBATEKOA / IMPORTE</t>
  </si>
  <si>
    <t>Kop. / Núm.</t>
  </si>
  <si>
    <t>% Guztir
S/Total</t>
  </si>
  <si>
    <t>Ekonomia Garapenaren eta Lurralde Oreka / Desarrollo Económico y Equilibrio Territorial</t>
  </si>
  <si>
    <t>Ogasun, Finantza eta Aurrekontua / Hacienda, Finanzas y Presupuestos</t>
  </si>
  <si>
    <t>Bide Azpiegituren Eta Mugikortasuna / Infraestructuras Viarias y Movilidad</t>
  </si>
  <si>
    <t>IREKIA / 
ABIERTO</t>
  </si>
  <si>
    <t>% Kopur
S/Núm.</t>
  </si>
  <si>
    <t>% Guztirak / % Sobre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</si>
</sst>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\ "/>
    <numFmt numFmtId="168" formatCode="dd/mm/yy;@"/>
  </numFmts>
  <fonts count="5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double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0" xfId="0" applyFont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3" borderId="6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Continuous" vertical="center" wrapText="1"/>
    </xf>
    <xf numFmtId="0" fontId="2" fillId="2" borderId="11" xfId="0" applyFont="1" applyFill="1" applyBorder="1" applyAlignment="1">
      <alignment horizontal="centerContinuous" vertical="center" wrapText="1"/>
    </xf>
    <xf numFmtId="0" fontId="2" fillId="2" borderId="12" xfId="0" applyFont="1" applyFill="1" applyBorder="1" applyAlignment="1">
      <alignment horizontal="centerContinuous" vertical="center" wrapText="1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vertical="center" wrapText="1"/>
    </xf>
    <xf numFmtId="3" fontId="3" fillId="3" borderId="17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vertical="center"/>
    </xf>
    <xf numFmtId="3" fontId="2" fillId="3" borderId="17" xfId="0" applyNumberFormat="1" applyFont="1" applyFill="1" applyBorder="1" applyAlignment="1">
      <alignment horizontal="center" vertical="center"/>
    </xf>
    <xf numFmtId="10" fontId="2" fillId="3" borderId="17" xfId="0" applyNumberFormat="1" applyFont="1" applyFill="1" applyBorder="1" applyAlignment="1">
      <alignment horizontal="center" vertical="center"/>
    </xf>
    <xf numFmtId="10" fontId="2" fillId="3" borderId="10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vertical="center" wrapText="1"/>
    </xf>
    <xf numFmtId="3" fontId="3" fillId="0" borderId="18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/>
    </xf>
    <xf numFmtId="10" fontId="2" fillId="0" borderId="18" xfId="0" applyNumberFormat="1" applyFont="1" applyBorder="1" applyAlignment="1">
      <alignment horizontal="center" vertical="center"/>
    </xf>
    <xf numFmtId="10" fontId="2" fillId="0" borderId="19" xfId="0" applyNumberFormat="1" applyFont="1" applyBorder="1" applyAlignment="1">
      <alignment horizontal="center" vertical="center"/>
    </xf>
    <xf numFmtId="3" fontId="3" fillId="3" borderId="5" xfId="0" applyNumberFormat="1" applyFont="1" applyFill="1" applyBorder="1" applyAlignment="1">
      <alignment vertical="center" wrapText="1"/>
    </xf>
    <xf numFmtId="3" fontId="3" fillId="3" borderId="18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vertical="center"/>
    </xf>
    <xf numFmtId="3" fontId="2" fillId="3" borderId="18" xfId="0" applyNumberFormat="1" applyFont="1" applyFill="1" applyBorder="1" applyAlignment="1">
      <alignment horizontal="center" vertical="center"/>
    </xf>
    <xf numFmtId="10" fontId="2" fillId="3" borderId="18" xfId="0" applyNumberFormat="1" applyFont="1" applyFill="1" applyBorder="1" applyAlignment="1">
      <alignment horizontal="center" vertical="center"/>
    </xf>
    <xf numFmtId="10" fontId="2" fillId="3" borderId="19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vertical="center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10" fontId="2" fillId="2" borderId="9" xfId="0" applyNumberFormat="1" applyFont="1" applyFill="1" applyBorder="1" applyAlignment="1">
      <alignment horizontal="center" vertical="top"/>
    </xf>
    <xf numFmtId="10" fontId="2" fillId="2" borderId="24" xfId="0" applyNumberFormat="1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8" fontId="4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2" fillId="2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438150</xdr:colOff>
      <xdr:row>0</xdr:row>
      <xdr:rowOff>47625</xdr:rowOff>
    </xdr:from>
    <xdr:to>
      <xdr:col>17</xdr:col>
      <xdr:colOff>0</xdr:colOff>
      <xdr:row>3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953625" y="4762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38100</xdr:colOff>
      <xdr:row>3</xdr:row>
      <xdr:rowOff>161925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4</xdr:row>
      <xdr:rowOff>104775</xdr:rowOff>
    </xdr:from>
    <xdr:to>
      <xdr:col>13</xdr:col>
      <xdr:colOff>238124</xdr:colOff>
      <xdr:row>7</xdr:row>
      <xdr:rowOff>66675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381250" y="866775"/>
          <a:ext cx="7820024" cy="533400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KONTRATUEN BURUZ DATU ESTADISTIKOAK – 2018KO EKITALDIA 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DATOS ESTADÍSTICOS SOBRE CONTRATOS - EJERCICIO 2018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Q29"/>
  <sheetViews>
    <sheetView showZeros="0" tabSelected="1" workbookViewId="0"/>
  </sheetViews>
  <sheetFormatPr baseColWidth="10" defaultRowHeight="15" x14ac:dyDescent="0.2"/>
  <cols>
    <col min="1" max="1" width="31.85546875" style="1" customWidth="1"/>
    <col min="2" max="2" width="12.7109375" style="1" customWidth="1"/>
    <col min="3" max="3" width="6.7109375" style="1" customWidth="1"/>
    <col min="4" max="4" width="13.7109375" style="1" customWidth="1"/>
    <col min="5" max="5" width="6.7109375" style="1" customWidth="1"/>
    <col min="6" max="6" width="13.42578125" style="1" customWidth="1"/>
    <col min="7" max="7" width="6.7109375" style="1" customWidth="1"/>
    <col min="8" max="8" width="12.7109375" style="1" customWidth="1"/>
    <col min="9" max="9" width="6.7109375" style="1" customWidth="1"/>
    <col min="10" max="10" width="12.7109375" style="1" customWidth="1"/>
    <col min="11" max="11" width="6.7109375" style="1" customWidth="1"/>
    <col min="12" max="12" width="12.7109375" style="1" customWidth="1"/>
    <col min="13" max="13" width="6.7109375" style="1" customWidth="1"/>
    <col min="14" max="14" width="13.7109375" style="1" customWidth="1"/>
    <col min="15" max="15" width="6.7109375" style="1" customWidth="1"/>
    <col min="16" max="16" width="7.28515625" style="1" customWidth="1"/>
    <col min="17" max="17" width="7.5703125" style="1" customWidth="1"/>
    <col min="18" max="16384" width="11.42578125" style="1"/>
  </cols>
  <sheetData>
    <row r="9" spans="1:17" x14ac:dyDescent="0.2">
      <c r="P9" s="51">
        <v>43465</v>
      </c>
      <c r="Q9" s="52"/>
    </row>
    <row r="10" spans="1:17" s="3" customFormat="1" ht="64.5" customHeight="1" x14ac:dyDescent="0.2">
      <c r="A10" s="8"/>
      <c r="B10" s="2" t="s">
        <v>8</v>
      </c>
      <c r="C10" s="9"/>
      <c r="D10" s="2" t="s">
        <v>19</v>
      </c>
      <c r="E10" s="9"/>
      <c r="F10" s="2" t="s">
        <v>9</v>
      </c>
      <c r="G10" s="9"/>
      <c r="H10" s="2" t="s">
        <v>10</v>
      </c>
      <c r="I10" s="9"/>
      <c r="J10" s="2" t="s">
        <v>11</v>
      </c>
      <c r="K10" s="9"/>
      <c r="L10" s="2" t="s">
        <v>12</v>
      </c>
      <c r="M10" s="9"/>
      <c r="N10" s="10" t="s">
        <v>0</v>
      </c>
      <c r="O10" s="11"/>
      <c r="P10" s="11"/>
      <c r="Q10" s="12"/>
    </row>
    <row r="11" spans="1:17" s="5" customFormat="1" ht="36" customHeight="1" x14ac:dyDescent="0.2">
      <c r="A11" s="13"/>
      <c r="B11" s="14" t="s">
        <v>13</v>
      </c>
      <c r="C11" s="15" t="s">
        <v>14</v>
      </c>
      <c r="D11" s="14" t="s">
        <v>13</v>
      </c>
      <c r="E11" s="15" t="s">
        <v>14</v>
      </c>
      <c r="F11" s="14" t="s">
        <v>13</v>
      </c>
      <c r="G11" s="15" t="s">
        <v>14</v>
      </c>
      <c r="H11" s="14" t="s">
        <v>13</v>
      </c>
      <c r="I11" s="15" t="s">
        <v>14</v>
      </c>
      <c r="J11" s="14" t="s">
        <v>13</v>
      </c>
      <c r="K11" s="15" t="s">
        <v>14</v>
      </c>
      <c r="L11" s="14" t="s">
        <v>13</v>
      </c>
      <c r="M11" s="15" t="s">
        <v>14</v>
      </c>
      <c r="N11" s="16" t="s">
        <v>13</v>
      </c>
      <c r="O11" s="17" t="s">
        <v>14</v>
      </c>
      <c r="P11" s="17" t="s">
        <v>15</v>
      </c>
      <c r="Q11" s="18" t="s">
        <v>20</v>
      </c>
    </row>
    <row r="12" spans="1:17" s="5" customFormat="1" ht="26.1" customHeight="1" x14ac:dyDescent="0.2">
      <c r="A12" s="19" t="s">
        <v>1</v>
      </c>
      <c r="B12" s="4">
        <v>472662.05</v>
      </c>
      <c r="C12" s="20">
        <v>30</v>
      </c>
      <c r="D12" s="4"/>
      <c r="E12" s="20"/>
      <c r="F12" s="4"/>
      <c r="G12" s="20"/>
      <c r="H12" s="4"/>
      <c r="I12" s="20"/>
      <c r="J12" s="4">
        <v>287167.5</v>
      </c>
      <c r="K12" s="20">
        <v>6</v>
      </c>
      <c r="L12" s="4"/>
      <c r="M12" s="20"/>
      <c r="N12" s="21">
        <f>+L12+J12+H12+F12+D12+B12</f>
        <v>759829.55</v>
      </c>
      <c r="O12" s="22">
        <f>+M12+K12+I12+G12+E12+C12</f>
        <v>36</v>
      </c>
      <c r="P12" s="23">
        <f>+N12/$N$21</f>
        <v>1.5865576403744808E-2</v>
      </c>
      <c r="Q12" s="24">
        <f>+O12/$O$21</f>
        <v>5.7324840764331211E-2</v>
      </c>
    </row>
    <row r="13" spans="1:17" s="5" customFormat="1" ht="41.25" customHeight="1" x14ac:dyDescent="0.2">
      <c r="A13" s="25" t="s">
        <v>16</v>
      </c>
      <c r="B13" s="6">
        <v>210644.04</v>
      </c>
      <c r="C13" s="26">
        <v>15</v>
      </c>
      <c r="D13" s="6">
        <v>1379270.81</v>
      </c>
      <c r="E13" s="26">
        <v>8</v>
      </c>
      <c r="F13" s="6">
        <v>464894.48</v>
      </c>
      <c r="G13" s="26">
        <v>1</v>
      </c>
      <c r="H13" s="6"/>
      <c r="I13" s="26"/>
      <c r="J13" s="6"/>
      <c r="K13" s="26"/>
      <c r="L13" s="6"/>
      <c r="M13" s="26"/>
      <c r="N13" s="27">
        <f t="shared" ref="N13:N20" si="0">+L13+J13+H13+F13+D13+B13</f>
        <v>2054809.33</v>
      </c>
      <c r="O13" s="28">
        <f t="shared" ref="O13:O21" si="1">+M13+K13+I13+G13+E13+C13</f>
        <v>24</v>
      </c>
      <c r="P13" s="29">
        <f t="shared" ref="P13:P20" si="2">+N13/$N$21</f>
        <v>4.2905325832935395E-2</v>
      </c>
      <c r="Q13" s="30">
        <f t="shared" ref="Q13:Q20" si="3">+O13/$O$21</f>
        <v>3.8216560509554139E-2</v>
      </c>
    </row>
    <row r="14" spans="1:17" s="5" customFormat="1" ht="26.1" customHeight="1" x14ac:dyDescent="0.2">
      <c r="A14" s="31" t="s">
        <v>17</v>
      </c>
      <c r="B14" s="7">
        <v>730547.5</v>
      </c>
      <c r="C14" s="32">
        <v>10</v>
      </c>
      <c r="D14" s="7">
        <v>3205399.87</v>
      </c>
      <c r="E14" s="32">
        <v>4</v>
      </c>
      <c r="F14" s="7"/>
      <c r="G14" s="32"/>
      <c r="H14" s="7"/>
      <c r="I14" s="32"/>
      <c r="J14" s="7">
        <v>53724</v>
      </c>
      <c r="K14" s="32">
        <v>2</v>
      </c>
      <c r="L14" s="7"/>
      <c r="M14" s="32"/>
      <c r="N14" s="33">
        <f t="shared" si="0"/>
        <v>3989671.37</v>
      </c>
      <c r="O14" s="34">
        <f t="shared" si="1"/>
        <v>16</v>
      </c>
      <c r="P14" s="35">
        <f t="shared" si="2"/>
        <v>8.3306099304203449E-2</v>
      </c>
      <c r="Q14" s="36">
        <f t="shared" si="3"/>
        <v>2.5477707006369428E-2</v>
      </c>
    </row>
    <row r="15" spans="1:17" s="5" customFormat="1" ht="57" customHeight="1" x14ac:dyDescent="0.2">
      <c r="A15" s="25" t="s">
        <v>2</v>
      </c>
      <c r="B15" s="6">
        <v>1813192.34</v>
      </c>
      <c r="C15" s="26">
        <v>112</v>
      </c>
      <c r="D15" s="6">
        <v>2439177.56</v>
      </c>
      <c r="E15" s="26">
        <v>13</v>
      </c>
      <c r="F15" s="6">
        <v>1171971.57</v>
      </c>
      <c r="G15" s="26">
        <v>7</v>
      </c>
      <c r="H15" s="6">
        <v>3307552.62</v>
      </c>
      <c r="I15" s="26">
        <v>1</v>
      </c>
      <c r="J15" s="6">
        <v>492743.67999999999</v>
      </c>
      <c r="K15" s="26">
        <v>6</v>
      </c>
      <c r="L15" s="6">
        <v>2633893.4</v>
      </c>
      <c r="M15" s="26">
        <v>1</v>
      </c>
      <c r="N15" s="27">
        <f t="shared" si="0"/>
        <v>11858531.17</v>
      </c>
      <c r="O15" s="28">
        <f t="shared" si="1"/>
        <v>140</v>
      </c>
      <c r="P15" s="29">
        <f t="shared" si="2"/>
        <v>0.24761136535664388</v>
      </c>
      <c r="Q15" s="30">
        <f t="shared" si="3"/>
        <v>0.22292993630573249</v>
      </c>
    </row>
    <row r="16" spans="1:17" s="5" customFormat="1" ht="26.1" customHeight="1" x14ac:dyDescent="0.2">
      <c r="A16" s="31" t="s">
        <v>3</v>
      </c>
      <c r="B16" s="7">
        <v>563773.77</v>
      </c>
      <c r="C16" s="32">
        <v>36</v>
      </c>
      <c r="D16" s="7">
        <v>590876.43000000005</v>
      </c>
      <c r="E16" s="32">
        <v>4</v>
      </c>
      <c r="F16" s="7">
        <v>443490.13</v>
      </c>
      <c r="G16" s="32">
        <v>21</v>
      </c>
      <c r="H16" s="7"/>
      <c r="I16" s="32"/>
      <c r="J16" s="7">
        <v>66550</v>
      </c>
      <c r="K16" s="32">
        <v>1</v>
      </c>
      <c r="L16" s="7"/>
      <c r="M16" s="32"/>
      <c r="N16" s="33">
        <f t="shared" si="0"/>
        <v>1664690.33</v>
      </c>
      <c r="O16" s="34">
        <f t="shared" si="1"/>
        <v>62</v>
      </c>
      <c r="P16" s="35">
        <f t="shared" si="2"/>
        <v>3.4759468908770602E-2</v>
      </c>
      <c r="Q16" s="36">
        <f t="shared" si="3"/>
        <v>9.8726114649681534E-2</v>
      </c>
    </row>
    <row r="17" spans="1:17" s="5" customFormat="1" ht="30.75" customHeight="1" x14ac:dyDescent="0.2">
      <c r="A17" s="25" t="s">
        <v>18</v>
      </c>
      <c r="B17" s="6">
        <v>714290.01</v>
      </c>
      <c r="C17" s="26">
        <v>39</v>
      </c>
      <c r="D17" s="6">
        <v>12108815.630000001</v>
      </c>
      <c r="E17" s="26">
        <v>4</v>
      </c>
      <c r="F17" s="6">
        <v>1802363.94</v>
      </c>
      <c r="G17" s="26">
        <v>9</v>
      </c>
      <c r="H17" s="6"/>
      <c r="I17" s="26"/>
      <c r="J17" s="6">
        <v>193600</v>
      </c>
      <c r="K17" s="26">
        <v>1</v>
      </c>
      <c r="L17" s="6">
        <v>153005.71</v>
      </c>
      <c r="M17" s="26">
        <v>1</v>
      </c>
      <c r="N17" s="27">
        <f t="shared" si="0"/>
        <v>14972075.290000001</v>
      </c>
      <c r="O17" s="28">
        <f t="shared" si="1"/>
        <v>54</v>
      </c>
      <c r="P17" s="29">
        <f t="shared" si="2"/>
        <v>0.31262354094561695</v>
      </c>
      <c r="Q17" s="30">
        <f t="shared" si="3"/>
        <v>8.598726114649681E-2</v>
      </c>
    </row>
    <row r="18" spans="1:17" s="5" customFormat="1" ht="26.1" customHeight="1" x14ac:dyDescent="0.2">
      <c r="A18" s="31" t="s">
        <v>4</v>
      </c>
      <c r="B18" s="7">
        <v>2487818.7799999998</v>
      </c>
      <c r="C18" s="32">
        <v>115</v>
      </c>
      <c r="D18" s="7">
        <v>6059230.4199999999</v>
      </c>
      <c r="E18" s="32">
        <v>27</v>
      </c>
      <c r="F18" s="7">
        <v>1405824.07</v>
      </c>
      <c r="G18" s="32">
        <v>4</v>
      </c>
      <c r="H18" s="7"/>
      <c r="I18" s="32"/>
      <c r="J18" s="7">
        <v>245848.26</v>
      </c>
      <c r="K18" s="32">
        <v>4</v>
      </c>
      <c r="L18" s="7">
        <v>22209.51</v>
      </c>
      <c r="M18" s="32">
        <v>1</v>
      </c>
      <c r="N18" s="33">
        <f t="shared" si="0"/>
        <v>10220931.039999999</v>
      </c>
      <c r="O18" s="34">
        <f t="shared" si="1"/>
        <v>151</v>
      </c>
      <c r="P18" s="35">
        <f t="shared" si="2"/>
        <v>0.21341755178187904</v>
      </c>
      <c r="Q18" s="36">
        <f t="shared" si="3"/>
        <v>0.24044585987261147</v>
      </c>
    </row>
    <row r="19" spans="1:17" s="5" customFormat="1" ht="26.1" customHeight="1" x14ac:dyDescent="0.2">
      <c r="A19" s="25" t="s">
        <v>5</v>
      </c>
      <c r="B19" s="6">
        <v>1211341.46</v>
      </c>
      <c r="C19" s="26">
        <v>112</v>
      </c>
      <c r="D19" s="6">
        <v>234500</v>
      </c>
      <c r="E19" s="26">
        <v>17</v>
      </c>
      <c r="F19" s="6">
        <v>341663.4</v>
      </c>
      <c r="G19" s="26">
        <v>5</v>
      </c>
      <c r="H19" s="6"/>
      <c r="I19" s="26"/>
      <c r="J19" s="6">
        <v>583664.91</v>
      </c>
      <c r="K19" s="26">
        <v>11</v>
      </c>
      <c r="L19" s="6"/>
      <c r="M19" s="26"/>
      <c r="N19" s="27">
        <f t="shared" si="0"/>
        <v>2371169.77</v>
      </c>
      <c r="O19" s="28">
        <f t="shared" si="1"/>
        <v>145</v>
      </c>
      <c r="P19" s="29">
        <f t="shared" si="2"/>
        <v>4.9511071466205814E-2</v>
      </c>
      <c r="Q19" s="30">
        <f t="shared" si="3"/>
        <v>0.23089171974522293</v>
      </c>
    </row>
    <row r="20" spans="1:17" s="5" customFormat="1" ht="26.1" customHeight="1" x14ac:dyDescent="0.2">
      <c r="A20" s="31" t="s">
        <v>6</v>
      </c>
      <c r="B20" s="7"/>
      <c r="C20" s="32"/>
      <c r="D20" s="7"/>
      <c r="E20" s="32"/>
      <c r="F20" s="7"/>
      <c r="G20" s="32"/>
      <c r="H20" s="7"/>
      <c r="I20" s="32"/>
      <c r="J20" s="7"/>
      <c r="K20" s="32"/>
      <c r="L20" s="7"/>
      <c r="M20" s="32"/>
      <c r="N20" s="33">
        <f t="shared" si="0"/>
        <v>0</v>
      </c>
      <c r="O20" s="34">
        <f t="shared" si="1"/>
        <v>0</v>
      </c>
      <c r="P20" s="35">
        <f t="shared" si="2"/>
        <v>0</v>
      </c>
      <c r="Q20" s="36">
        <f t="shared" si="3"/>
        <v>0</v>
      </c>
    </row>
    <row r="21" spans="1:17" s="3" customFormat="1" ht="35.1" customHeight="1" x14ac:dyDescent="0.2">
      <c r="A21" s="37" t="s">
        <v>7</v>
      </c>
      <c r="B21" s="38">
        <f>SUM(B12:B20)</f>
        <v>8204269.9500000002</v>
      </c>
      <c r="C21" s="39">
        <f>SUM(C12:C20)</f>
        <v>469</v>
      </c>
      <c r="D21" s="38">
        <f>SUM(D12:D20)</f>
        <v>26017270.719999999</v>
      </c>
      <c r="E21" s="39">
        <f>SUM(E12:E20)</f>
        <v>77</v>
      </c>
      <c r="F21" s="38">
        <f>SUM(F12:F20)</f>
        <v>5630207.5900000008</v>
      </c>
      <c r="G21" s="39">
        <f>SUM(G12:G20)</f>
        <v>47</v>
      </c>
      <c r="H21" s="38">
        <f>SUM(H12:H20)</f>
        <v>3307552.62</v>
      </c>
      <c r="I21" s="39">
        <f t="shared" ref="I21:K21" si="4">SUM(I12:I20)</f>
        <v>1</v>
      </c>
      <c r="J21" s="38">
        <f>SUM(J12:J20)</f>
        <v>1923298.35</v>
      </c>
      <c r="K21" s="39">
        <f>SUM(K12:K20)</f>
        <v>31</v>
      </c>
      <c r="L21" s="38">
        <f>SUM(L12:L20)</f>
        <v>2809108.6199999996</v>
      </c>
      <c r="M21" s="39">
        <f>SUM(M12:M20)</f>
        <v>3</v>
      </c>
      <c r="N21" s="38">
        <f>+L21+J21+H21+F21+D21+B21</f>
        <v>47891707.850000001</v>
      </c>
      <c r="O21" s="39">
        <f t="shared" si="1"/>
        <v>628</v>
      </c>
      <c r="P21" s="40"/>
      <c r="Q21" s="41"/>
    </row>
    <row r="22" spans="1:17" s="47" customFormat="1" ht="18" customHeight="1" x14ac:dyDescent="0.2">
      <c r="A22" s="53" t="s">
        <v>21</v>
      </c>
      <c r="B22" s="42">
        <f>+B21/N21</f>
        <v>0.17130877803932815</v>
      </c>
      <c r="C22" s="43">
        <f>+C21/O21</f>
        <v>0.74681528662420382</v>
      </c>
      <c r="D22" s="42">
        <f>+D21/N21</f>
        <v>0.54325209703291044</v>
      </c>
      <c r="E22" s="43">
        <f>+E21/O21</f>
        <v>0.12261146496815287</v>
      </c>
      <c r="F22" s="42">
        <f>+F21/N21</f>
        <v>0.11756121973420082</v>
      </c>
      <c r="G22" s="43">
        <f>+G21/O21</f>
        <v>7.4840764331210188E-2</v>
      </c>
      <c r="H22" s="42">
        <f>+H21/N21</f>
        <v>6.9063158707128883E-2</v>
      </c>
      <c r="I22" s="43">
        <f>+I21/O21</f>
        <v>1.5923566878980893E-3</v>
      </c>
      <c r="J22" s="42">
        <f>+J21/N21</f>
        <v>4.0159318519688167E-2</v>
      </c>
      <c r="K22" s="43">
        <f>+K21/O21</f>
        <v>4.9363057324840767E-2</v>
      </c>
      <c r="L22" s="42">
        <f>+L21/N21</f>
        <v>5.8655427966743508E-2</v>
      </c>
      <c r="M22" s="43">
        <f>+M21/O21</f>
        <v>4.7770700636942673E-3</v>
      </c>
      <c r="N22" s="44"/>
      <c r="O22" s="45"/>
      <c r="P22" s="45"/>
      <c r="Q22" s="46"/>
    </row>
    <row r="23" spans="1:17" s="5" customFormat="1" ht="12.75" x14ac:dyDescent="0.2"/>
    <row r="24" spans="1:17" s="5" customFormat="1" ht="12.75" x14ac:dyDescent="0.2"/>
    <row r="25" spans="1:17" s="5" customFormat="1" ht="12.75" x14ac:dyDescent="0.2">
      <c r="D25" s="48"/>
      <c r="E25" s="49"/>
    </row>
    <row r="26" spans="1:17" s="5" customFormat="1" ht="12.75" x14ac:dyDescent="0.2">
      <c r="D26" s="48"/>
    </row>
    <row r="27" spans="1:17" s="5" customFormat="1" ht="12.75" x14ac:dyDescent="0.2">
      <c r="D27" s="50"/>
    </row>
    <row r="28" spans="1:17" s="5" customFormat="1" ht="12.75" x14ac:dyDescent="0.2"/>
    <row r="29" spans="1:17" s="5" customFormat="1" ht="12.75" x14ac:dyDescent="0.2"/>
  </sheetData>
  <mergeCells count="1">
    <mergeCell ref="P9:Q9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72- Estadisticas Contratos</vt:lpstr>
      <vt:lpstr>'72- Estadisticas Contratos'!Área_de_impresión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2019-04-12T10:29:04Z</cp:lastPrinted>
  <dcterms:created xsi:type="dcterms:W3CDTF">2018-07-17T06:15:19Z</dcterms:created>
  <dcterms:modified xsi:type="dcterms:W3CDTF">2019-04-12T10:29:30Z</dcterms:modified>
</cp:coreProperties>
</file>