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Orria1" sheetId="1" r:id="rId1"/>
    <sheet name="Orria2" sheetId="2" r:id="rId2"/>
    <sheet name="Orria3" sheetId="3" r:id="rId3"/>
  </sheets>
  <definedNames>
    <definedName name="_xlnm.Print_Area" localSheetId="0">Orria1!$A$1:$N$139</definedName>
    <definedName name="_xlnm.Print_Titles" localSheetId="0">Orria1!$1:$2</definedName>
  </definedNames>
  <calcPr calcId="145621"/>
</workbook>
</file>

<file path=xl/calcChain.xml><?xml version="1.0" encoding="utf-8"?>
<calcChain xmlns="http://schemas.openxmlformats.org/spreadsheetml/2006/main">
  <c r="N131" i="1" l="1"/>
  <c r="N130" i="1"/>
  <c r="N132" i="1"/>
  <c r="N136" i="1" l="1"/>
  <c r="N135" i="1"/>
  <c r="N134" i="1"/>
  <c r="N133" i="1"/>
  <c r="N126" i="1"/>
  <c r="N125" i="1"/>
  <c r="N128" i="1"/>
  <c r="N129" i="1"/>
  <c r="N127" i="1"/>
  <c r="N124" i="1"/>
  <c r="N122" i="1"/>
  <c r="N120" i="1"/>
  <c r="N119" i="1"/>
  <c r="N118" i="1"/>
  <c r="N117" i="1"/>
  <c r="N115" i="1"/>
  <c r="N114" i="1"/>
  <c r="N113" i="1"/>
  <c r="N112" i="1"/>
  <c r="N121" i="1" l="1"/>
  <c r="N123" i="1" l="1"/>
  <c r="N138" i="1" l="1"/>
  <c r="N116" i="1"/>
  <c r="N111" i="1"/>
  <c r="N110" i="1"/>
  <c r="N108" i="1"/>
  <c r="N106" i="1"/>
  <c r="N105" i="1"/>
  <c r="N104" i="1"/>
  <c r="N103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6" i="1"/>
  <c r="N65" i="1"/>
  <c r="N64" i="1"/>
  <c r="N63" i="1"/>
  <c r="N62" i="1"/>
  <c r="N60" i="1"/>
  <c r="N59" i="1"/>
  <c r="N58" i="1"/>
  <c r="N57" i="1"/>
  <c r="N56" i="1"/>
  <c r="N55" i="1"/>
  <c r="N54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109" i="1"/>
  <c r="N109" i="1" s="1"/>
  <c r="M107" i="1"/>
  <c r="N107" i="1" s="1"/>
  <c r="L97" i="1" l="1"/>
  <c r="N97" i="1" s="1"/>
  <c r="J67" i="1" l="1"/>
  <c r="N67" i="1" s="1"/>
  <c r="N61" i="1" s="1"/>
  <c r="M52" i="1" l="1"/>
  <c r="K52" i="1"/>
  <c r="K139" i="1" s="1"/>
  <c r="J52" i="1"/>
  <c r="M53" i="1"/>
  <c r="N53" i="1" s="1"/>
  <c r="L52" i="1"/>
  <c r="L139" i="1" s="1"/>
  <c r="N52" i="1" l="1"/>
  <c r="N21" i="1" s="1"/>
  <c r="J139" i="1"/>
  <c r="M17" i="1"/>
  <c r="N17" i="1" l="1"/>
  <c r="N3" i="1" s="1"/>
  <c r="N139" i="1" s="1"/>
  <c r="M139" i="1"/>
</calcChain>
</file>

<file path=xl/sharedStrings.xml><?xml version="1.0" encoding="utf-8"?>
<sst xmlns="http://schemas.openxmlformats.org/spreadsheetml/2006/main" count="809" uniqueCount="187">
  <si>
    <t>Ramiro</t>
  </si>
  <si>
    <t>Izena / Nombre</t>
  </si>
  <si>
    <t>Kargua / Cargo</t>
  </si>
  <si>
    <t>Saila / Departamento</t>
  </si>
  <si>
    <t>Hasiera data / Fecha Inicio</t>
  </si>
  <si>
    <t>Bukaera data / Fecha Fin</t>
  </si>
  <si>
    <t>Tokia / Lugar</t>
  </si>
  <si>
    <t>Zergatia / Motivo</t>
  </si>
  <si>
    <t>Garraio / Transporte</t>
  </si>
  <si>
    <t>Ostatua / Alojamiento</t>
  </si>
  <si>
    <t>Mantenua / Manutención</t>
  </si>
  <si>
    <t>Guztira / Total</t>
  </si>
  <si>
    <t>José Luis</t>
  </si>
  <si>
    <t>Cristina</t>
  </si>
  <si>
    <t>Eduardo</t>
  </si>
  <si>
    <t>Diputado</t>
  </si>
  <si>
    <t>Agricultura</t>
  </si>
  <si>
    <t>Laguardia (Alava)</t>
  </si>
  <si>
    <t xml:space="preserve"> </t>
  </si>
  <si>
    <t>Reunión de la Comisión de Política Agraria y Alimentaria - Participación de GV, DFB, DFG Y DFA</t>
  </si>
  <si>
    <t>José Antonio</t>
  </si>
  <si>
    <t>Medio Ambiente y Urbanismo</t>
  </si>
  <si>
    <t>Vitoria-Gasteiz</t>
  </si>
  <si>
    <t>Reunión con Directora de Medio Ambiente y Urbanismo saliente y Directora entrante</t>
  </si>
  <si>
    <t>Reunión de trabajo con Directora y 2 personas mas</t>
  </si>
  <si>
    <t>Reunión de trabajo 4 personas</t>
  </si>
  <si>
    <t>Reunión de trabajo 3 personas</t>
  </si>
  <si>
    <t>Beatriz</t>
  </si>
  <si>
    <t>Diputada</t>
  </si>
  <si>
    <t>Servicios Sociales</t>
  </si>
  <si>
    <t>Reunión equipo de trabajo para preparación programa de Gobierno</t>
  </si>
  <si>
    <t>Reunión preparación Proyecto de Presupuestos 2016</t>
  </si>
  <si>
    <t>Condado de Treviño</t>
  </si>
  <si>
    <t>Jesús Maria</t>
  </si>
  <si>
    <t>Infraestructuras Viarias y Movilidad</t>
  </si>
  <si>
    <t>Reunión de trabajo con Diputada y Director de Infraestructuras de Guipuzcoa  Directora del Departamento</t>
  </si>
  <si>
    <t>Bilbao</t>
  </si>
  <si>
    <t>Fomento del Empleo, Comercio y Turismo y de Administración Foral</t>
  </si>
  <si>
    <t>San Sebastian</t>
  </si>
  <si>
    <t xml:space="preserve">Reunión de trabajo  </t>
  </si>
  <si>
    <t>Reunión con miembros de la Junta Arbitral de Transportes de Álava</t>
  </si>
  <si>
    <t>Igone</t>
  </si>
  <si>
    <t>Euskera Cultura y Deporte</t>
  </si>
  <si>
    <t>Reunión de trabajo con Director del Departamento y Director y Subdirector del Museo Artium</t>
  </si>
  <si>
    <t>Datos del Gasto y/o Viaje</t>
  </si>
  <si>
    <t>Madrid</t>
  </si>
  <si>
    <t>Participación en FITUR 2016</t>
  </si>
  <si>
    <t>Hacienda, Finanzas y Presupuestos</t>
  </si>
  <si>
    <t>Reunión de trabajo con representante del Ayuntamiento de Vitoria-Gasteiz</t>
  </si>
  <si>
    <t>Reunión de trabajo</t>
  </si>
  <si>
    <t>Reunión en Diputación Foral de Bizkaia con Diputado de Movilidad</t>
  </si>
  <si>
    <t>Rivabellosa (Álava)</t>
  </si>
  <si>
    <t>Reunión con Alcalde de Ribera Alta</t>
  </si>
  <si>
    <t>Diputado General</t>
  </si>
  <si>
    <t>Santiago de Compostela (Pontevedra)</t>
  </si>
  <si>
    <t>Asistencia a la Copa del Rey de Baloncesto 2016</t>
  </si>
  <si>
    <t>María Pilar</t>
  </si>
  <si>
    <t>Diputada y Teniente Diputado General</t>
  </si>
  <si>
    <t>Desarrollo Económico y Equilibrio Territorial</t>
  </si>
  <si>
    <t>Asistencia a  FITUR 2016</t>
  </si>
  <si>
    <t>Participación de Diputación en la Copa del Rey de Baloncesto 2016</t>
  </si>
  <si>
    <t>Zaragoza</t>
  </si>
  <si>
    <t>Reunión tema Viaje Cooperación con Sahara</t>
  </si>
  <si>
    <t>Asistencia ARCO'16 - Reunión con responsables de ARTIUM</t>
  </si>
  <si>
    <t>Presentación del PTS a Cuadrilla de Zuya</t>
  </si>
  <si>
    <t>Jornada "8th European Conference on Sustainable Cities &amp; Towns"</t>
  </si>
  <si>
    <t>Asistencia a evento social ICLEI</t>
  </si>
  <si>
    <t>Gestión de trabajo</t>
  </si>
  <si>
    <t>Berlin</t>
  </si>
  <si>
    <t>Viaje a Berlin</t>
  </si>
  <si>
    <t>Murguia (Álava)</t>
  </si>
  <si>
    <t>Presentación de PDRS en Rioja Alavesa, con Director y técnicos, 4 personas</t>
  </si>
  <si>
    <t>Paganos (Álava)</t>
  </si>
  <si>
    <t>Participacion en la presentacion del FESTVAL 2016</t>
  </si>
  <si>
    <t xml:space="preserve">Gestión de trabajo </t>
  </si>
  <si>
    <t>Washington</t>
  </si>
  <si>
    <t>Participación en el Smithsonian Folklive Festival</t>
  </si>
  <si>
    <t>Reunión de trabajo con Directora y 3 personas mas</t>
  </si>
  <si>
    <t>Reunión Valoracion Feria de Santiago</t>
  </si>
  <si>
    <t>Reunión 3 personas - Medidas agroambientales colectivas del sector remolachero</t>
  </si>
  <si>
    <t>Reunión grupo de trabajo para reflexión integral s/gestión en infraestructuras de residuos a nivel de la CAPV</t>
  </si>
  <si>
    <t>Reunión con representantes Marroquíes - Tema Centro Etxebidea y Turismo</t>
  </si>
  <si>
    <t>Reunión de trabajo con Director Gral. de IHOBE, y Directivo de Comunicación IHOBE; y Directora de Udalsarea 21</t>
  </si>
  <si>
    <t>Reunión de trabajo, tema Pelotaris, 5 personas</t>
  </si>
  <si>
    <t>Reunión Consejo de Euskera de DFA</t>
  </si>
  <si>
    <t>Jornada "El papel de la Fiscalia en el control ambiental y proteccion del MA" - Reunión con URA</t>
  </si>
  <si>
    <t>Reunión con NEIKER</t>
  </si>
  <si>
    <t>Reunión con Diputado Agricultura y Director, y Directora de Medio Ambiente</t>
  </si>
  <si>
    <t>Reunión de trabajo, 3 personas</t>
  </si>
  <si>
    <t>Reunión con Directora, Jefe de Servicio y tecnicos Servicio de Carreteras, 4 personas</t>
  </si>
  <si>
    <t>Reunión con Presidente de ABERE</t>
  </si>
  <si>
    <t>Reunión de trabajo, 4 personas</t>
  </si>
  <si>
    <t>Reunión de trabajo, 5 personas</t>
  </si>
  <si>
    <t>Reunión de trabajo con Directora del Departamento y Diputado y Director de Medio Ambiente y Urbanismo</t>
  </si>
  <si>
    <t>Valladolid</t>
  </si>
  <si>
    <t>Asistencia a INTUR 2016 , reunión 5 personas</t>
  </si>
  <si>
    <t>Maeztu (Álava)</t>
  </si>
  <si>
    <t>Reunión de personal de diputació, Diputados, Directores y Asesores en los pueblos de Valle de Arana, Maeztu y Campezo, con Alcaldes, 9 personas</t>
  </si>
  <si>
    <t>Reunión de trabajo con Directora del Departamento y Diputado y Director de Infraestructuras de Bizkaia</t>
  </si>
  <si>
    <t>Reunión de trabajo con Directora y componentes de la Junta Arbitral de Transportes de Álava</t>
  </si>
  <si>
    <t>Asistencia a la firma del manifiesto ARTZAI GAZTA</t>
  </si>
  <si>
    <t>Asistencia a FITUR 2017, estancia con personal de DFA</t>
  </si>
  <si>
    <t>Reunión de trabajo, con Directora e invitado</t>
  </si>
  <si>
    <t>Reunión de trabajo, con Directora del departamento y Diputado y Director de Agricultura</t>
  </si>
  <si>
    <t>Asistencia Feria FITUR 2017</t>
  </si>
  <si>
    <t>30/0/2017</t>
  </si>
  <si>
    <t>Reunión cono Diputación de Burgos, 3 personas</t>
  </si>
  <si>
    <t>Bruselas</t>
  </si>
  <si>
    <t>Viaje a Bruselas</t>
  </si>
  <si>
    <t>Araia (Álava)</t>
  </si>
  <si>
    <t>Reunión de trabajo con Directora e invitado</t>
  </si>
  <si>
    <t>Labastida (Álava)</t>
  </si>
  <si>
    <t>Reunión de trabajo con ayuntamientos de Rioja Alavesa</t>
  </si>
  <si>
    <t>Reunión de trabajo Plan de Acción del IFJ, 6 personas</t>
  </si>
  <si>
    <t>Reunión con Directora e invitado</t>
  </si>
  <si>
    <t>Reunion con Diputaciones de Bizkaia y Gipuzkoa, 3 personas</t>
  </si>
  <si>
    <t>Reunión de trabajo con representante de Lanzaderas de Empleo</t>
  </si>
  <si>
    <t>Visita a ARCO 2017</t>
  </si>
  <si>
    <t>Salvatierra (Álava)</t>
  </si>
  <si>
    <t>Reunión con las Cuadrillas de La Llanada y Montaña Alavesa, 3 personas</t>
  </si>
  <si>
    <t>Reunión de trabajo con directora del departamento e invitado de URA</t>
  </si>
  <si>
    <t>Maria Antonia</t>
  </si>
  <si>
    <t>Reunión Consejo Territorial de la Dependencia-Ministerio de Sanidad, Servicios Sociales e Igualdad</t>
  </si>
  <si>
    <t>Reunión con Asociación de Concejos del Municipio de Vitoria ACOVI</t>
  </si>
  <si>
    <t>1705/2017</t>
  </si>
  <si>
    <t>Viaje a Madrid</t>
  </si>
  <si>
    <t>Logroño</t>
  </si>
  <si>
    <t>Reunión en el Gobierno de La Rioja</t>
  </si>
  <si>
    <t>Reunión de trabajo con Directora del Departamento y Diputada y Director de Movilidad y Ordenación del Territorio de Gipuzkoa</t>
  </si>
  <si>
    <t>Asistencia a la presentación del FESTVAL 2017, con personal de la DFA</t>
  </si>
  <si>
    <t>Amurrio (Álava)</t>
  </si>
  <si>
    <t>Reunión de trabajo con personal de DFA, 4 personas</t>
  </si>
  <si>
    <t>Reunión de trabajo, con diverso personal de DFA y miembros de la ruta del vino</t>
  </si>
  <si>
    <t>Asistencia a FORUM EUROPA con diputado General y personal DFA</t>
  </si>
  <si>
    <t>Reunión de la CMCE</t>
  </si>
  <si>
    <t>Presentación marca Euskal Sagardoa en Kursaal Donostia</t>
  </si>
  <si>
    <t>Legutio (Álava)</t>
  </si>
  <si>
    <t>Miranda de Ebro</t>
  </si>
  <si>
    <t>Reunión de trabajo con UAGA</t>
  </si>
  <si>
    <t>Roma</t>
  </si>
  <si>
    <t>Presentación Proyecto SIPAM Valle Salado ante la FAO</t>
  </si>
  <si>
    <t>Toulouse</t>
  </si>
  <si>
    <t>Visita al Museo de Historia Natural</t>
  </si>
  <si>
    <t>Asistencia Acto Entrega de premios literarios y trabajos manuales, organizado por Asociación de jubilados Las Cuatro Torres</t>
  </si>
  <si>
    <t>Viaje a Bilbao</t>
  </si>
  <si>
    <t xml:space="preserve"> -</t>
  </si>
  <si>
    <t>Bernedo-Alegria (Álava)</t>
  </si>
  <si>
    <t>Lanciego-Cripan-Samaniego (Álava)</t>
  </si>
  <si>
    <t>-</t>
  </si>
  <si>
    <t>Visitas varias</t>
  </si>
  <si>
    <t>Visita</t>
  </si>
  <si>
    <t>Reunión Gobierno Vasco</t>
  </si>
  <si>
    <t>Reuníón Consejo Territorial de la Dependencia convocada por Ministra de Sanidad, Servicios Sociales e Igualdad</t>
  </si>
  <si>
    <t>Entrevista en Radio Vitoria</t>
  </si>
  <si>
    <t>Álava</t>
  </si>
  <si>
    <t>Eventos varios en Álava</t>
  </si>
  <si>
    <t>Servicio taxi</t>
  </si>
  <si>
    <t>Reunión de trabajo, 2 personas</t>
  </si>
  <si>
    <t>Asistencia a la Feria de Turismo INTUR 2017, 6 personas</t>
  </si>
  <si>
    <t>Asistencia al Pleno del Congreso</t>
  </si>
  <si>
    <t>Importes en euros</t>
  </si>
  <si>
    <t>Abizenak / Apellidos</t>
  </si>
  <si>
    <t>Aguinaco  López de Suso</t>
  </si>
  <si>
    <t>Galera Carrillo</t>
  </si>
  <si>
    <t>Artolazabal Albeniz</t>
  </si>
  <si>
    <t>Aguinaco López de Suso</t>
  </si>
  <si>
    <t>López Ubierna</t>
  </si>
  <si>
    <t>González  Calvar</t>
  </si>
  <si>
    <t>Martínez de Luna Unanue</t>
  </si>
  <si>
    <t>González  Vicente</t>
  </si>
  <si>
    <t>Cimiano  Ruiz</t>
  </si>
  <si>
    <t>García de Salazar Olano</t>
  </si>
  <si>
    <t>Olabarrieta Ibarrondo</t>
  </si>
  <si>
    <t>Vitoria-Bilbao</t>
  </si>
  <si>
    <t>Vitoria-Alegria</t>
  </si>
  <si>
    <t>Vitoria-Amurrio</t>
  </si>
  <si>
    <t>Vitoria-Durana</t>
  </si>
  <si>
    <t>Vitoria-Alegría</t>
  </si>
  <si>
    <t>Vitoria-Miñano</t>
  </si>
  <si>
    <t>Urtea / Año</t>
  </si>
  <si>
    <t>Titular y Departamento</t>
  </si>
  <si>
    <t>Besteak / Varios (aparcamiento,  autopistas, taxi, etc.)</t>
  </si>
  <si>
    <t>Reunión de trabajo con Directora y Miembros de la Junta Arbitral, 11 personas</t>
  </si>
  <si>
    <t>Visita albergues de Zalduondo, Campezo y San Vicente de Ayala, 6 personas</t>
  </si>
  <si>
    <t>Reunión de trabajo, 7 personas</t>
  </si>
  <si>
    <t>Servicio de taxi- Traslado de acto al trabajo</t>
  </si>
  <si>
    <t>Servicio taxi- Entrevista Radio Vitoria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</si>
</sst>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Book Antiqua"/>
      <family val="1"/>
    </font>
    <font>
      <sz val="8"/>
      <name val="Book Antiqua"/>
      <family val="1"/>
    </font>
    <font>
      <b/>
      <sz val="8"/>
      <name val="Book Antiqua"/>
      <family val="1"/>
    </font>
    <font>
      <sz val="8"/>
      <color theme="1"/>
      <name val="Book Antiqua"/>
      <family val="1"/>
    </font>
    <font>
      <sz val="8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/>
    </xf>
    <xf numFmtId="4" fontId="3" fillId="3" borderId="13" xfId="0" applyNumberFormat="1" applyFont="1" applyFill="1" applyBorder="1" applyAlignment="1">
      <alignment vertical="center"/>
    </xf>
    <xf numFmtId="4" fontId="3" fillId="2" borderId="11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14" fontId="4" fillId="0" borderId="7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zoomScale="115" zoomScaleNormal="115" workbookViewId="0">
      <pane xSplit="1" ySplit="2" topLeftCell="B99" activePane="bottomRight" state="frozen"/>
      <selection pane="topRight" activeCell="B1" sqref="B1"/>
      <selection pane="bottomLeft" activeCell="A3" sqref="A3"/>
      <selection pane="bottomRight" activeCell="N129" sqref="N129"/>
    </sheetView>
  </sheetViews>
  <sheetFormatPr baseColWidth="10" defaultColWidth="9.140625" defaultRowHeight="13.5" x14ac:dyDescent="0.25"/>
  <cols>
    <col min="1" max="1" width="5.28515625" style="8" customWidth="1"/>
    <col min="2" max="2" width="17.7109375" style="3" customWidth="1"/>
    <col min="3" max="3" width="11.85546875" style="8" customWidth="1"/>
    <col min="4" max="4" width="14.42578125" style="8" customWidth="1"/>
    <col min="5" max="5" width="15.140625" style="10" customWidth="1"/>
    <col min="6" max="6" width="8.7109375" style="8" customWidth="1"/>
    <col min="7" max="7" width="8.42578125" style="8" customWidth="1"/>
    <col min="8" max="8" width="8.28515625" style="10" customWidth="1"/>
    <col min="9" max="9" width="20.28515625" style="10" customWidth="1"/>
    <col min="10" max="10" width="6" style="12" customWidth="1"/>
    <col min="11" max="11" width="6.28515625" style="12" customWidth="1"/>
    <col min="12" max="12" width="6" style="12" customWidth="1"/>
    <col min="13" max="13" width="6.7109375" style="12" customWidth="1"/>
    <col min="14" max="14" width="6.85546875" style="1" customWidth="1"/>
    <col min="15" max="16384" width="9.140625" style="8"/>
  </cols>
  <sheetData>
    <row r="1" spans="1:15" s="2" customFormat="1" ht="14.25" thickBot="1" x14ac:dyDescent="0.3">
      <c r="A1" s="54"/>
      <c r="B1" s="55"/>
      <c r="C1" s="53" t="s">
        <v>180</v>
      </c>
      <c r="D1" s="53"/>
      <c r="E1" s="61"/>
      <c r="F1" s="63" t="s">
        <v>44</v>
      </c>
      <c r="G1" s="64"/>
      <c r="H1" s="64"/>
      <c r="I1" s="65"/>
      <c r="J1" s="66" t="s">
        <v>160</v>
      </c>
      <c r="K1" s="67"/>
      <c r="L1" s="67"/>
      <c r="M1" s="67"/>
      <c r="N1" s="68"/>
      <c r="O1" s="18"/>
    </row>
    <row r="2" spans="1:15" s="4" customFormat="1" ht="102.75" customHeight="1" thickBot="1" x14ac:dyDescent="0.3">
      <c r="A2" s="56" t="s">
        <v>179</v>
      </c>
      <c r="B2" s="57" t="s">
        <v>161</v>
      </c>
      <c r="C2" s="58" t="s">
        <v>1</v>
      </c>
      <c r="D2" s="58" t="s">
        <v>2</v>
      </c>
      <c r="E2" s="58" t="s">
        <v>3</v>
      </c>
      <c r="F2" s="59" t="s">
        <v>4</v>
      </c>
      <c r="G2" s="59" t="s">
        <v>5</v>
      </c>
      <c r="H2" s="59" t="s">
        <v>6</v>
      </c>
      <c r="I2" s="59" t="s">
        <v>7</v>
      </c>
      <c r="J2" s="60" t="s">
        <v>8</v>
      </c>
      <c r="K2" s="60" t="s">
        <v>9</v>
      </c>
      <c r="L2" s="60" t="s">
        <v>10</v>
      </c>
      <c r="M2" s="60" t="s">
        <v>181</v>
      </c>
      <c r="N2" s="52" t="s">
        <v>11</v>
      </c>
      <c r="O2" s="19"/>
    </row>
    <row r="3" spans="1:15" ht="20.25" customHeight="1" x14ac:dyDescent="0.25">
      <c r="A3" s="46">
        <v>2015</v>
      </c>
      <c r="B3" s="47"/>
      <c r="C3" s="48"/>
      <c r="D3" s="48"/>
      <c r="E3" s="49"/>
      <c r="F3" s="48"/>
      <c r="G3" s="48"/>
      <c r="H3" s="49"/>
      <c r="I3" s="49"/>
      <c r="J3" s="50"/>
      <c r="K3" s="50"/>
      <c r="L3" s="50"/>
      <c r="M3" s="50"/>
      <c r="N3" s="51">
        <f>SUM(N4:N20)</f>
        <v>1759.61</v>
      </c>
      <c r="O3" s="20"/>
    </row>
    <row r="4" spans="1:15" ht="55.5" customHeight="1" x14ac:dyDescent="0.25">
      <c r="A4" s="28"/>
      <c r="B4" s="9" t="s">
        <v>162</v>
      </c>
      <c r="C4" s="8" t="s">
        <v>14</v>
      </c>
      <c r="D4" s="8" t="s">
        <v>15</v>
      </c>
      <c r="E4" s="10" t="s">
        <v>16</v>
      </c>
      <c r="F4" s="11">
        <v>42263</v>
      </c>
      <c r="G4" s="11">
        <v>42263</v>
      </c>
      <c r="H4" s="10" t="s">
        <v>17</v>
      </c>
      <c r="I4" s="10" t="s">
        <v>19</v>
      </c>
      <c r="L4" s="12">
        <v>132.4</v>
      </c>
      <c r="N4" s="29">
        <f t="shared" ref="N4:N20" si="0">SUM(J4:M4)</f>
        <v>132.4</v>
      </c>
      <c r="O4" s="20"/>
    </row>
    <row r="5" spans="1:15" ht="58.5" customHeight="1" x14ac:dyDescent="0.25">
      <c r="A5" s="28"/>
      <c r="B5" s="9" t="s">
        <v>163</v>
      </c>
      <c r="C5" s="8" t="s">
        <v>20</v>
      </c>
      <c r="D5" s="8" t="s">
        <v>15</v>
      </c>
      <c r="E5" s="10" t="s">
        <v>21</v>
      </c>
      <c r="F5" s="11">
        <v>42215</v>
      </c>
      <c r="G5" s="11">
        <v>42215</v>
      </c>
      <c r="H5" s="10" t="s">
        <v>22</v>
      </c>
      <c r="I5" s="10" t="s">
        <v>23</v>
      </c>
      <c r="L5" s="12">
        <v>46.43</v>
      </c>
      <c r="N5" s="29">
        <f t="shared" si="0"/>
        <v>46.43</v>
      </c>
      <c r="O5" s="20"/>
    </row>
    <row r="6" spans="1:15" ht="30" customHeight="1" x14ac:dyDescent="0.25">
      <c r="A6" s="28"/>
      <c r="B6" s="9" t="s">
        <v>163</v>
      </c>
      <c r="C6" s="8" t="s">
        <v>20</v>
      </c>
      <c r="D6" s="8" t="s">
        <v>15</v>
      </c>
      <c r="E6" s="10" t="s">
        <v>21</v>
      </c>
      <c r="F6" s="11">
        <v>42258</v>
      </c>
      <c r="G6" s="11">
        <v>42258</v>
      </c>
      <c r="H6" s="10" t="s">
        <v>22</v>
      </c>
      <c r="I6" s="10" t="s">
        <v>24</v>
      </c>
      <c r="L6" s="12">
        <v>176.33</v>
      </c>
      <c r="N6" s="29">
        <f t="shared" si="0"/>
        <v>176.33</v>
      </c>
      <c r="O6" s="20"/>
    </row>
    <row r="7" spans="1:15" ht="32.25" customHeight="1" x14ac:dyDescent="0.25">
      <c r="A7" s="28"/>
      <c r="B7" s="9" t="s">
        <v>163</v>
      </c>
      <c r="C7" s="8" t="s">
        <v>20</v>
      </c>
      <c r="D7" s="8" t="s">
        <v>15</v>
      </c>
      <c r="E7" s="10" t="s">
        <v>21</v>
      </c>
      <c r="F7" s="11">
        <v>42262</v>
      </c>
      <c r="G7" s="11">
        <v>42262</v>
      </c>
      <c r="H7" s="10" t="s">
        <v>22</v>
      </c>
      <c r="I7" s="10" t="s">
        <v>77</v>
      </c>
      <c r="L7" s="12">
        <v>107.25</v>
      </c>
      <c r="N7" s="29">
        <f t="shared" si="0"/>
        <v>107.25</v>
      </c>
      <c r="O7" s="20"/>
    </row>
    <row r="8" spans="1:15" ht="30.75" customHeight="1" x14ac:dyDescent="0.25">
      <c r="A8" s="28"/>
      <c r="B8" s="9" t="s">
        <v>163</v>
      </c>
      <c r="C8" s="8" t="s">
        <v>20</v>
      </c>
      <c r="D8" s="8" t="s">
        <v>15</v>
      </c>
      <c r="E8" s="10" t="s">
        <v>21</v>
      </c>
      <c r="F8" s="11">
        <v>42264</v>
      </c>
      <c r="G8" s="11">
        <v>42264</v>
      </c>
      <c r="H8" s="10" t="s">
        <v>22</v>
      </c>
      <c r="I8" s="10" t="s">
        <v>26</v>
      </c>
      <c r="L8" s="12">
        <v>36.4</v>
      </c>
      <c r="N8" s="29">
        <f t="shared" si="0"/>
        <v>36.4</v>
      </c>
      <c r="O8" s="20"/>
    </row>
    <row r="9" spans="1:15" ht="28.5" customHeight="1" x14ac:dyDescent="0.25">
      <c r="A9" s="28"/>
      <c r="B9" s="9" t="s">
        <v>163</v>
      </c>
      <c r="C9" s="8" t="s">
        <v>20</v>
      </c>
      <c r="D9" s="8" t="s">
        <v>15</v>
      </c>
      <c r="E9" s="10" t="s">
        <v>21</v>
      </c>
      <c r="F9" s="11">
        <v>42269</v>
      </c>
      <c r="G9" s="11">
        <v>42269</v>
      </c>
      <c r="H9" s="10" t="s">
        <v>22</v>
      </c>
      <c r="I9" s="10" t="s">
        <v>25</v>
      </c>
      <c r="L9" s="12">
        <v>85.8</v>
      </c>
      <c r="N9" s="29">
        <f t="shared" si="0"/>
        <v>85.8</v>
      </c>
      <c r="O9" s="20"/>
    </row>
    <row r="10" spans="1:15" ht="41.25" customHeight="1" x14ac:dyDescent="0.25">
      <c r="A10" s="28"/>
      <c r="B10" s="9" t="s">
        <v>164</v>
      </c>
      <c r="C10" s="8" t="s">
        <v>27</v>
      </c>
      <c r="D10" s="8" t="s">
        <v>28</v>
      </c>
      <c r="E10" s="10" t="s">
        <v>29</v>
      </c>
      <c r="F10" s="11">
        <v>42277</v>
      </c>
      <c r="G10" s="11">
        <v>42277</v>
      </c>
      <c r="H10" s="10" t="s">
        <v>22</v>
      </c>
      <c r="I10" s="10" t="s">
        <v>30</v>
      </c>
      <c r="L10" s="12">
        <v>41</v>
      </c>
      <c r="N10" s="29">
        <f t="shared" si="0"/>
        <v>41</v>
      </c>
      <c r="O10" s="20"/>
    </row>
    <row r="11" spans="1:15" ht="40.5" customHeight="1" x14ac:dyDescent="0.25">
      <c r="A11" s="28"/>
      <c r="B11" s="9" t="s">
        <v>164</v>
      </c>
      <c r="C11" s="8" t="s">
        <v>27</v>
      </c>
      <c r="D11" s="8" t="s">
        <v>28</v>
      </c>
      <c r="E11" s="10" t="s">
        <v>29</v>
      </c>
      <c r="F11" s="11">
        <v>42292</v>
      </c>
      <c r="G11" s="11">
        <v>42292</v>
      </c>
      <c r="H11" s="10" t="s">
        <v>22</v>
      </c>
      <c r="I11" s="10" t="s">
        <v>31</v>
      </c>
      <c r="L11" s="12">
        <v>22</v>
      </c>
      <c r="N11" s="29">
        <f t="shared" si="0"/>
        <v>22</v>
      </c>
      <c r="O11" s="20"/>
    </row>
    <row r="12" spans="1:15" ht="32.25" customHeight="1" x14ac:dyDescent="0.25">
      <c r="A12" s="30" t="s">
        <v>18</v>
      </c>
      <c r="B12" s="3" t="s">
        <v>165</v>
      </c>
      <c r="C12" s="8" t="s">
        <v>14</v>
      </c>
      <c r="D12" s="8" t="s">
        <v>15</v>
      </c>
      <c r="E12" s="10" t="s">
        <v>16</v>
      </c>
      <c r="F12" s="11">
        <v>42214</v>
      </c>
      <c r="G12" s="11">
        <v>42214</v>
      </c>
      <c r="H12" s="10" t="s">
        <v>32</v>
      </c>
      <c r="I12" s="10" t="s">
        <v>78</v>
      </c>
      <c r="L12" s="12">
        <v>226.8</v>
      </c>
      <c r="N12" s="29">
        <f t="shared" si="0"/>
        <v>226.8</v>
      </c>
      <c r="O12" s="20"/>
    </row>
    <row r="13" spans="1:15" ht="57" customHeight="1" x14ac:dyDescent="0.25">
      <c r="A13" s="30"/>
      <c r="B13" s="3" t="s">
        <v>165</v>
      </c>
      <c r="C13" s="8" t="s">
        <v>14</v>
      </c>
      <c r="D13" s="8" t="s">
        <v>15</v>
      </c>
      <c r="E13" s="10" t="s">
        <v>16</v>
      </c>
      <c r="F13" s="11">
        <v>42299</v>
      </c>
      <c r="G13" s="11">
        <v>42299</v>
      </c>
      <c r="H13" s="10" t="s">
        <v>22</v>
      </c>
      <c r="I13" s="10" t="s">
        <v>79</v>
      </c>
      <c r="L13" s="12">
        <v>45.54</v>
      </c>
      <c r="N13" s="29">
        <f t="shared" si="0"/>
        <v>45.54</v>
      </c>
      <c r="O13" s="20"/>
    </row>
    <row r="14" spans="1:15" ht="65.25" customHeight="1" x14ac:dyDescent="0.25">
      <c r="A14" s="30"/>
      <c r="B14" s="3" t="s">
        <v>166</v>
      </c>
      <c r="C14" s="8" t="s">
        <v>33</v>
      </c>
      <c r="D14" s="8" t="s">
        <v>15</v>
      </c>
      <c r="E14" s="10" t="s">
        <v>34</v>
      </c>
      <c r="F14" s="11">
        <v>42334</v>
      </c>
      <c r="G14" s="11">
        <v>42334</v>
      </c>
      <c r="H14" s="10" t="s">
        <v>22</v>
      </c>
      <c r="I14" s="10" t="s">
        <v>35</v>
      </c>
      <c r="L14" s="12">
        <v>175.56</v>
      </c>
      <c r="N14" s="29">
        <f t="shared" si="0"/>
        <v>175.56</v>
      </c>
      <c r="O14" s="20"/>
    </row>
    <row r="15" spans="1:15" ht="76.5" x14ac:dyDescent="0.25">
      <c r="A15" s="30"/>
      <c r="B15" s="3" t="s">
        <v>163</v>
      </c>
      <c r="C15" s="8" t="s">
        <v>20</v>
      </c>
      <c r="D15" s="8" t="s">
        <v>15</v>
      </c>
      <c r="E15" s="10" t="s">
        <v>21</v>
      </c>
      <c r="F15" s="11">
        <v>42324</v>
      </c>
      <c r="G15" s="11">
        <v>42324</v>
      </c>
      <c r="H15" s="10" t="s">
        <v>36</v>
      </c>
      <c r="I15" s="10" t="s">
        <v>80</v>
      </c>
      <c r="M15" s="12">
        <v>10.8</v>
      </c>
      <c r="N15" s="29">
        <f t="shared" si="0"/>
        <v>10.8</v>
      </c>
      <c r="O15" s="20"/>
    </row>
    <row r="16" spans="1:15" ht="63.75" x14ac:dyDescent="0.25">
      <c r="A16" s="30"/>
      <c r="B16" s="3" t="s">
        <v>167</v>
      </c>
      <c r="C16" s="8" t="s">
        <v>13</v>
      </c>
      <c r="D16" s="8" t="s">
        <v>28</v>
      </c>
      <c r="E16" s="10" t="s">
        <v>37</v>
      </c>
      <c r="F16" s="11">
        <v>42320</v>
      </c>
      <c r="G16" s="11">
        <v>42320</v>
      </c>
      <c r="H16" s="10" t="s">
        <v>22</v>
      </c>
      <c r="I16" s="10" t="s">
        <v>81</v>
      </c>
      <c r="L16" s="12">
        <v>74.5</v>
      </c>
      <c r="N16" s="29">
        <f t="shared" si="0"/>
        <v>74.5</v>
      </c>
      <c r="O16" s="20"/>
    </row>
    <row r="17" spans="1:15" ht="63.75" x14ac:dyDescent="0.25">
      <c r="A17" s="30"/>
      <c r="B17" s="3" t="s">
        <v>167</v>
      </c>
      <c r="C17" s="8" t="s">
        <v>13</v>
      </c>
      <c r="D17" s="8" t="s">
        <v>28</v>
      </c>
      <c r="E17" s="10" t="s">
        <v>37</v>
      </c>
      <c r="F17" s="11">
        <v>42352</v>
      </c>
      <c r="G17" s="11">
        <v>42352</v>
      </c>
      <c r="H17" s="10" t="s">
        <v>38</v>
      </c>
      <c r="I17" s="10" t="s">
        <v>39</v>
      </c>
      <c r="M17" s="12">
        <f>3.6+1.6+3.6</f>
        <v>8.8000000000000007</v>
      </c>
      <c r="N17" s="29">
        <f t="shared" si="0"/>
        <v>8.8000000000000007</v>
      </c>
      <c r="O17" s="20"/>
    </row>
    <row r="18" spans="1:15" ht="38.25" x14ac:dyDescent="0.25">
      <c r="A18" s="30"/>
      <c r="B18" s="3" t="s">
        <v>166</v>
      </c>
      <c r="C18" s="8" t="s">
        <v>33</v>
      </c>
      <c r="D18" s="8" t="s">
        <v>15</v>
      </c>
      <c r="E18" s="10" t="s">
        <v>34</v>
      </c>
      <c r="F18" s="11">
        <v>42360</v>
      </c>
      <c r="G18" s="11">
        <v>42360</v>
      </c>
      <c r="H18" s="10" t="s">
        <v>22</v>
      </c>
      <c r="I18" s="10" t="s">
        <v>40</v>
      </c>
      <c r="L18" s="12">
        <v>440</v>
      </c>
      <c r="N18" s="29">
        <f t="shared" si="0"/>
        <v>440</v>
      </c>
      <c r="O18" s="20"/>
    </row>
    <row r="19" spans="1:15" ht="63.75" x14ac:dyDescent="0.25">
      <c r="A19" s="30"/>
      <c r="B19" s="3" t="s">
        <v>163</v>
      </c>
      <c r="C19" s="8" t="s">
        <v>20</v>
      </c>
      <c r="D19" s="8" t="s">
        <v>15</v>
      </c>
      <c r="E19" s="10" t="s">
        <v>21</v>
      </c>
      <c r="F19" s="11">
        <v>42296</v>
      </c>
      <c r="G19" s="11">
        <v>42296</v>
      </c>
      <c r="H19" s="10" t="s">
        <v>22</v>
      </c>
      <c r="I19" s="10" t="s">
        <v>82</v>
      </c>
      <c r="L19" s="12">
        <v>42</v>
      </c>
      <c r="N19" s="29">
        <f t="shared" si="0"/>
        <v>42</v>
      </c>
      <c r="O19" s="20"/>
    </row>
    <row r="20" spans="1:15" ht="51" x14ac:dyDescent="0.25">
      <c r="A20" s="30"/>
      <c r="B20" s="3" t="s">
        <v>168</v>
      </c>
      <c r="C20" s="8" t="s">
        <v>41</v>
      </c>
      <c r="D20" s="8" t="s">
        <v>28</v>
      </c>
      <c r="E20" s="10" t="s">
        <v>42</v>
      </c>
      <c r="F20" s="11">
        <v>42366</v>
      </c>
      <c r="G20" s="11">
        <v>42366</v>
      </c>
      <c r="H20" s="10" t="s">
        <v>22</v>
      </c>
      <c r="I20" s="10" t="s">
        <v>43</v>
      </c>
      <c r="L20" s="12">
        <v>88</v>
      </c>
      <c r="N20" s="29">
        <f t="shared" si="0"/>
        <v>88</v>
      </c>
      <c r="O20" s="20"/>
    </row>
    <row r="21" spans="1:15" ht="18.75" customHeight="1" x14ac:dyDescent="0.25">
      <c r="A21" s="31">
        <v>2016</v>
      </c>
      <c r="B21" s="13" t="s">
        <v>18</v>
      </c>
      <c r="C21" s="5"/>
      <c r="D21" s="5"/>
      <c r="E21" s="6"/>
      <c r="F21" s="5"/>
      <c r="G21" s="5"/>
      <c r="H21" s="6"/>
      <c r="I21" s="6"/>
      <c r="J21" s="7"/>
      <c r="K21" s="7"/>
      <c r="L21" s="7"/>
      <c r="M21" s="7"/>
      <c r="N21" s="27">
        <f>SUM(N22:N60)</f>
        <v>11277.519999999999</v>
      </c>
      <c r="O21" s="20"/>
    </row>
    <row r="22" spans="1:15" ht="19.5" customHeight="1" x14ac:dyDescent="0.25">
      <c r="A22" s="32"/>
      <c r="B22" s="3" t="s">
        <v>169</v>
      </c>
      <c r="C22" s="8" t="s">
        <v>0</v>
      </c>
      <c r="D22" s="8" t="s">
        <v>53</v>
      </c>
      <c r="E22" s="10" t="s">
        <v>53</v>
      </c>
      <c r="F22" s="11">
        <v>42389</v>
      </c>
      <c r="G22" s="11">
        <v>42390</v>
      </c>
      <c r="H22" s="10" t="s">
        <v>45</v>
      </c>
      <c r="I22" s="10" t="s">
        <v>59</v>
      </c>
      <c r="K22" s="12">
        <v>170</v>
      </c>
      <c r="N22" s="29">
        <f t="shared" ref="N22:N60" si="1">SUM(J22:M22)</f>
        <v>170</v>
      </c>
      <c r="O22" s="20"/>
    </row>
    <row r="23" spans="1:15" ht="63.75" x14ac:dyDescent="0.25">
      <c r="A23" s="30"/>
      <c r="B23" s="3" t="s">
        <v>167</v>
      </c>
      <c r="C23" s="8" t="s">
        <v>13</v>
      </c>
      <c r="D23" s="8" t="s">
        <v>28</v>
      </c>
      <c r="E23" s="10" t="s">
        <v>37</v>
      </c>
      <c r="F23" s="11">
        <v>42388</v>
      </c>
      <c r="G23" s="11">
        <v>42390</v>
      </c>
      <c r="H23" s="10" t="s">
        <v>45</v>
      </c>
      <c r="I23" s="10" t="s">
        <v>46</v>
      </c>
      <c r="K23" s="12">
        <v>316.26</v>
      </c>
      <c r="L23" s="12">
        <v>100.2</v>
      </c>
      <c r="N23" s="29">
        <f t="shared" si="1"/>
        <v>416.46</v>
      </c>
      <c r="O23" s="20"/>
    </row>
    <row r="24" spans="1:15" ht="51" x14ac:dyDescent="0.25">
      <c r="A24" s="30"/>
      <c r="B24" s="3" t="s">
        <v>170</v>
      </c>
      <c r="C24" s="8" t="s">
        <v>12</v>
      </c>
      <c r="D24" s="8" t="s">
        <v>15</v>
      </c>
      <c r="E24" s="10" t="s">
        <v>47</v>
      </c>
      <c r="F24" s="11">
        <v>42383</v>
      </c>
      <c r="G24" s="11">
        <v>42383</v>
      </c>
      <c r="H24" s="10" t="s">
        <v>22</v>
      </c>
      <c r="I24" s="10" t="s">
        <v>48</v>
      </c>
      <c r="L24" s="12">
        <v>57.3</v>
      </c>
      <c r="N24" s="29">
        <f t="shared" si="1"/>
        <v>57.3</v>
      </c>
      <c r="O24" s="20"/>
    </row>
    <row r="25" spans="1:15" ht="25.5" x14ac:dyDescent="0.25">
      <c r="A25" s="30"/>
      <c r="B25" s="3" t="s">
        <v>170</v>
      </c>
      <c r="C25" s="8" t="s">
        <v>12</v>
      </c>
      <c r="D25" s="8" t="s">
        <v>15</v>
      </c>
      <c r="E25" s="10" t="s">
        <v>47</v>
      </c>
      <c r="F25" s="11">
        <v>42394</v>
      </c>
      <c r="G25" s="11">
        <v>42394</v>
      </c>
      <c r="H25" s="10" t="s">
        <v>36</v>
      </c>
      <c r="I25" s="10" t="s">
        <v>49</v>
      </c>
      <c r="L25" s="12">
        <v>40</v>
      </c>
      <c r="N25" s="29">
        <f t="shared" si="1"/>
        <v>40</v>
      </c>
      <c r="O25" s="20"/>
    </row>
    <row r="26" spans="1:15" ht="38.25" x14ac:dyDescent="0.25">
      <c r="A26" s="30"/>
      <c r="B26" s="3" t="s">
        <v>166</v>
      </c>
      <c r="C26" s="8" t="s">
        <v>33</v>
      </c>
      <c r="D26" s="8" t="s">
        <v>15</v>
      </c>
      <c r="E26" s="10" t="s">
        <v>34</v>
      </c>
      <c r="F26" s="11">
        <v>42394</v>
      </c>
      <c r="G26" s="11">
        <v>42394</v>
      </c>
      <c r="H26" s="10" t="s">
        <v>36</v>
      </c>
      <c r="I26" s="10" t="s">
        <v>50</v>
      </c>
      <c r="M26" s="12">
        <v>4.95</v>
      </c>
      <c r="N26" s="29">
        <f t="shared" si="1"/>
        <v>4.95</v>
      </c>
      <c r="O26" s="20"/>
    </row>
    <row r="27" spans="1:15" ht="25.5" x14ac:dyDescent="0.25">
      <c r="A27" s="30"/>
      <c r="B27" s="3" t="s">
        <v>166</v>
      </c>
      <c r="C27" s="8" t="s">
        <v>33</v>
      </c>
      <c r="D27" s="8" t="s">
        <v>15</v>
      </c>
      <c r="E27" s="10" t="s">
        <v>34</v>
      </c>
      <c r="F27" s="11">
        <v>42397</v>
      </c>
      <c r="G27" s="11">
        <v>42397</v>
      </c>
      <c r="H27" s="10" t="s">
        <v>51</v>
      </c>
      <c r="I27" s="10" t="s">
        <v>52</v>
      </c>
      <c r="L27" s="12">
        <v>21</v>
      </c>
      <c r="N27" s="29">
        <f t="shared" si="1"/>
        <v>21</v>
      </c>
      <c r="O27" s="20"/>
    </row>
    <row r="28" spans="1:15" ht="25.5" x14ac:dyDescent="0.25">
      <c r="A28" s="30"/>
      <c r="B28" s="3" t="s">
        <v>163</v>
      </c>
      <c r="C28" s="8" t="s">
        <v>20</v>
      </c>
      <c r="D28" s="8" t="s">
        <v>15</v>
      </c>
      <c r="E28" s="10" t="s">
        <v>21</v>
      </c>
      <c r="F28" s="11">
        <v>42376</v>
      </c>
      <c r="G28" s="11">
        <v>42376</v>
      </c>
      <c r="H28" s="10" t="s">
        <v>36</v>
      </c>
      <c r="I28" s="10" t="s">
        <v>49</v>
      </c>
      <c r="M28" s="12">
        <v>6.75</v>
      </c>
      <c r="N28" s="29">
        <f t="shared" si="1"/>
        <v>6.75</v>
      </c>
      <c r="O28" s="20"/>
    </row>
    <row r="29" spans="1:15" ht="76.5" x14ac:dyDescent="0.25">
      <c r="A29" s="30"/>
      <c r="B29" s="3" t="s">
        <v>169</v>
      </c>
      <c r="C29" s="8" t="s">
        <v>0</v>
      </c>
      <c r="D29" s="8" t="s">
        <v>53</v>
      </c>
      <c r="E29" s="10" t="s">
        <v>53</v>
      </c>
      <c r="F29" s="11">
        <v>42418</v>
      </c>
      <c r="G29" s="11">
        <v>42422</v>
      </c>
      <c r="H29" s="10" t="s">
        <v>54</v>
      </c>
      <c r="I29" s="10" t="s">
        <v>55</v>
      </c>
      <c r="J29" s="12">
        <v>574.94000000000005</v>
      </c>
      <c r="N29" s="29">
        <f t="shared" si="1"/>
        <v>574.94000000000005</v>
      </c>
      <c r="O29" s="20"/>
    </row>
    <row r="30" spans="1:15" ht="76.5" x14ac:dyDescent="0.25">
      <c r="A30" s="30"/>
      <c r="B30" s="3" t="s">
        <v>171</v>
      </c>
      <c r="C30" s="8" t="s">
        <v>56</v>
      </c>
      <c r="D30" s="10" t="s">
        <v>57</v>
      </c>
      <c r="E30" s="10" t="s">
        <v>58</v>
      </c>
      <c r="F30" s="11">
        <v>42419</v>
      </c>
      <c r="G30" s="11">
        <v>42420</v>
      </c>
      <c r="H30" s="10" t="s">
        <v>54</v>
      </c>
      <c r="I30" s="10" t="s">
        <v>55</v>
      </c>
      <c r="J30" s="12">
        <v>514.86</v>
      </c>
      <c r="N30" s="29">
        <f t="shared" si="1"/>
        <v>514.86</v>
      </c>
      <c r="O30" s="20"/>
    </row>
    <row r="31" spans="1:15" ht="76.5" x14ac:dyDescent="0.25">
      <c r="A31" s="30"/>
      <c r="B31" s="3" t="s">
        <v>167</v>
      </c>
      <c r="C31" s="8" t="s">
        <v>13</v>
      </c>
      <c r="D31" s="8" t="s">
        <v>28</v>
      </c>
      <c r="E31" s="10" t="s">
        <v>37</v>
      </c>
      <c r="F31" s="11">
        <v>42419</v>
      </c>
      <c r="G31" s="11">
        <v>42419</v>
      </c>
      <c r="H31" s="10" t="s">
        <v>54</v>
      </c>
      <c r="I31" s="10" t="s">
        <v>60</v>
      </c>
      <c r="J31" s="8">
        <v>151.52000000000001</v>
      </c>
      <c r="K31" s="8"/>
      <c r="L31" s="8"/>
      <c r="M31" s="8"/>
      <c r="N31" s="29">
        <f t="shared" si="1"/>
        <v>151.52000000000001</v>
      </c>
      <c r="O31" s="20"/>
    </row>
    <row r="32" spans="1:15" ht="25.5" x14ac:dyDescent="0.25">
      <c r="A32" s="30"/>
      <c r="B32" s="3" t="s">
        <v>168</v>
      </c>
      <c r="C32" s="8" t="s">
        <v>41</v>
      </c>
      <c r="D32" s="8" t="s">
        <v>28</v>
      </c>
      <c r="E32" s="10" t="s">
        <v>42</v>
      </c>
      <c r="F32" s="11">
        <v>42409</v>
      </c>
      <c r="G32" s="11">
        <v>42409</v>
      </c>
      <c r="H32" s="10" t="s">
        <v>22</v>
      </c>
      <c r="I32" s="10" t="s">
        <v>83</v>
      </c>
      <c r="L32" s="12">
        <v>153.30000000000001</v>
      </c>
      <c r="N32" s="29">
        <f t="shared" si="1"/>
        <v>153.30000000000001</v>
      </c>
      <c r="O32" s="20"/>
    </row>
    <row r="33" spans="1:15" ht="51" x14ac:dyDescent="0.25">
      <c r="A33" s="30"/>
      <c r="B33" s="3" t="s">
        <v>171</v>
      </c>
      <c r="C33" s="8" t="s">
        <v>56</v>
      </c>
      <c r="D33" s="10" t="s">
        <v>57</v>
      </c>
      <c r="E33" s="10" t="s">
        <v>58</v>
      </c>
      <c r="F33" s="11">
        <v>42430</v>
      </c>
      <c r="G33" s="11">
        <v>42430</v>
      </c>
      <c r="H33" s="10" t="s">
        <v>61</v>
      </c>
      <c r="I33" s="10" t="s">
        <v>62</v>
      </c>
      <c r="L33" s="12">
        <v>26.6</v>
      </c>
      <c r="N33" s="29">
        <f t="shared" si="1"/>
        <v>26.6</v>
      </c>
      <c r="O33" s="20"/>
    </row>
    <row r="34" spans="1:15" ht="25.5" x14ac:dyDescent="0.25">
      <c r="A34" s="30"/>
      <c r="B34" s="3" t="s">
        <v>168</v>
      </c>
      <c r="C34" s="8" t="s">
        <v>41</v>
      </c>
      <c r="D34" s="8" t="s">
        <v>28</v>
      </c>
      <c r="E34" s="10" t="s">
        <v>42</v>
      </c>
      <c r="F34" s="11">
        <v>42417</v>
      </c>
      <c r="G34" s="11">
        <v>42417</v>
      </c>
      <c r="H34" s="10" t="s">
        <v>22</v>
      </c>
      <c r="I34" s="10" t="s">
        <v>84</v>
      </c>
      <c r="L34" s="12">
        <v>51.22</v>
      </c>
      <c r="N34" s="29">
        <f t="shared" si="1"/>
        <v>51.22</v>
      </c>
      <c r="O34" s="20"/>
    </row>
    <row r="35" spans="1:15" ht="38.25" x14ac:dyDescent="0.25">
      <c r="A35" s="30"/>
      <c r="B35" s="3" t="s">
        <v>168</v>
      </c>
      <c r="C35" s="8" t="s">
        <v>41</v>
      </c>
      <c r="D35" s="8" t="s">
        <v>28</v>
      </c>
      <c r="E35" s="10" t="s">
        <v>42</v>
      </c>
      <c r="F35" s="11">
        <v>42425</v>
      </c>
      <c r="G35" s="11">
        <v>42425</v>
      </c>
      <c r="H35" s="10" t="s">
        <v>45</v>
      </c>
      <c r="I35" s="10" t="s">
        <v>63</v>
      </c>
      <c r="L35" s="12">
        <v>112.9</v>
      </c>
      <c r="N35" s="29">
        <f t="shared" si="1"/>
        <v>112.9</v>
      </c>
      <c r="O35" s="20"/>
    </row>
    <row r="36" spans="1:15" ht="51" x14ac:dyDescent="0.25">
      <c r="A36" s="30"/>
      <c r="B36" s="3" t="s">
        <v>163</v>
      </c>
      <c r="C36" s="8" t="s">
        <v>20</v>
      </c>
      <c r="D36" s="8" t="s">
        <v>15</v>
      </c>
      <c r="E36" s="10" t="s">
        <v>21</v>
      </c>
      <c r="F36" s="11">
        <v>42467</v>
      </c>
      <c r="G36" s="11">
        <v>42467</v>
      </c>
      <c r="H36" s="10" t="s">
        <v>36</v>
      </c>
      <c r="I36" s="10" t="s">
        <v>85</v>
      </c>
      <c r="L36" s="12">
        <v>38.6</v>
      </c>
      <c r="M36" s="12">
        <v>7</v>
      </c>
      <c r="N36" s="29">
        <f t="shared" si="1"/>
        <v>45.6</v>
      </c>
      <c r="O36" s="20"/>
    </row>
    <row r="37" spans="1:15" ht="25.5" x14ac:dyDescent="0.25">
      <c r="A37" s="30"/>
      <c r="B37" s="3" t="s">
        <v>163</v>
      </c>
      <c r="C37" s="8" t="s">
        <v>20</v>
      </c>
      <c r="D37" s="8" t="s">
        <v>15</v>
      </c>
      <c r="E37" s="10" t="s">
        <v>21</v>
      </c>
      <c r="F37" s="11">
        <v>42474</v>
      </c>
      <c r="G37" s="11">
        <v>42474</v>
      </c>
      <c r="H37" s="10" t="s">
        <v>22</v>
      </c>
      <c r="I37" s="10" t="s">
        <v>86</v>
      </c>
      <c r="L37" s="12">
        <v>95.15</v>
      </c>
      <c r="N37" s="29">
        <f t="shared" si="1"/>
        <v>95.15</v>
      </c>
      <c r="O37" s="20"/>
    </row>
    <row r="38" spans="1:15" ht="25.5" x14ac:dyDescent="0.25">
      <c r="A38" s="30"/>
      <c r="B38" s="3" t="s">
        <v>163</v>
      </c>
      <c r="C38" s="8" t="s">
        <v>20</v>
      </c>
      <c r="D38" s="8" t="s">
        <v>15</v>
      </c>
      <c r="E38" s="10" t="s">
        <v>21</v>
      </c>
      <c r="F38" s="11">
        <v>42485</v>
      </c>
      <c r="G38" s="11">
        <v>42485</v>
      </c>
      <c r="H38" s="10" t="s">
        <v>136</v>
      </c>
      <c r="I38" s="10" t="s">
        <v>64</v>
      </c>
      <c r="L38" s="12">
        <v>7.9</v>
      </c>
      <c r="N38" s="29">
        <f t="shared" si="1"/>
        <v>7.9</v>
      </c>
      <c r="O38" s="20"/>
    </row>
    <row r="39" spans="1:15" ht="51" x14ac:dyDescent="0.25">
      <c r="A39" s="30"/>
      <c r="B39" s="3" t="s">
        <v>163</v>
      </c>
      <c r="C39" s="8" t="s">
        <v>20</v>
      </c>
      <c r="D39" s="8" t="s">
        <v>15</v>
      </c>
      <c r="E39" s="10" t="s">
        <v>21</v>
      </c>
      <c r="F39" s="11">
        <v>42485</v>
      </c>
      <c r="G39" s="11">
        <v>42485</v>
      </c>
      <c r="H39" s="10" t="s">
        <v>22</v>
      </c>
      <c r="I39" s="10" t="s">
        <v>87</v>
      </c>
      <c r="L39" s="12">
        <v>65.45</v>
      </c>
      <c r="N39" s="29">
        <f t="shared" si="1"/>
        <v>65.45</v>
      </c>
      <c r="O39" s="20"/>
    </row>
    <row r="40" spans="1:15" ht="38.25" x14ac:dyDescent="0.25">
      <c r="A40" s="30"/>
      <c r="B40" s="3" t="s">
        <v>163</v>
      </c>
      <c r="C40" s="8" t="s">
        <v>20</v>
      </c>
      <c r="D40" s="8" t="s">
        <v>15</v>
      </c>
      <c r="E40" s="10" t="s">
        <v>21</v>
      </c>
      <c r="F40" s="11">
        <v>42487</v>
      </c>
      <c r="G40" s="11">
        <v>42487</v>
      </c>
      <c r="H40" s="10" t="s">
        <v>36</v>
      </c>
      <c r="I40" s="10" t="s">
        <v>65</v>
      </c>
      <c r="M40" s="12">
        <v>12.9</v>
      </c>
      <c r="N40" s="29">
        <f t="shared" si="1"/>
        <v>12.9</v>
      </c>
      <c r="O40" s="20"/>
    </row>
    <row r="41" spans="1:15" ht="25.5" x14ac:dyDescent="0.25">
      <c r="A41" s="30"/>
      <c r="B41" s="3" t="s">
        <v>163</v>
      </c>
      <c r="C41" s="8" t="s">
        <v>20</v>
      </c>
      <c r="D41" s="8" t="s">
        <v>15</v>
      </c>
      <c r="E41" s="10" t="s">
        <v>21</v>
      </c>
      <c r="F41" s="11">
        <v>42488</v>
      </c>
      <c r="G41" s="11">
        <v>42488</v>
      </c>
      <c r="H41" s="10" t="s">
        <v>22</v>
      </c>
      <c r="I41" s="10" t="s">
        <v>66</v>
      </c>
      <c r="M41" s="12">
        <v>3.1</v>
      </c>
      <c r="N41" s="29">
        <f t="shared" si="1"/>
        <v>3.1</v>
      </c>
      <c r="O41" s="20"/>
    </row>
    <row r="42" spans="1:15" x14ac:dyDescent="0.25">
      <c r="A42" s="30"/>
      <c r="B42" s="3" t="s">
        <v>169</v>
      </c>
      <c r="C42" s="8" t="s">
        <v>0</v>
      </c>
      <c r="D42" s="8" t="s">
        <v>53</v>
      </c>
      <c r="E42" s="10" t="s">
        <v>53</v>
      </c>
      <c r="F42" s="11">
        <v>42501</v>
      </c>
      <c r="G42" s="11">
        <v>42502</v>
      </c>
      <c r="H42" s="10" t="s">
        <v>45</v>
      </c>
      <c r="I42" s="10" t="s">
        <v>67</v>
      </c>
      <c r="J42" s="12">
        <v>34.950000000000003</v>
      </c>
      <c r="K42" s="12">
        <v>118.75</v>
      </c>
      <c r="N42" s="29">
        <f t="shared" si="1"/>
        <v>153.69999999999999</v>
      </c>
      <c r="O42" s="20"/>
    </row>
    <row r="43" spans="1:15" ht="25.5" x14ac:dyDescent="0.25">
      <c r="A43" s="30"/>
      <c r="B43" s="3" t="s">
        <v>163</v>
      </c>
      <c r="C43" s="8" t="s">
        <v>20</v>
      </c>
      <c r="D43" s="8" t="s">
        <v>15</v>
      </c>
      <c r="E43" s="10" t="s">
        <v>21</v>
      </c>
      <c r="F43" s="11">
        <v>42507</v>
      </c>
      <c r="G43" s="11">
        <v>42507</v>
      </c>
      <c r="H43" s="10" t="s">
        <v>22</v>
      </c>
      <c r="I43" s="10" t="s">
        <v>88</v>
      </c>
      <c r="L43" s="12">
        <v>45.7</v>
      </c>
      <c r="N43" s="29">
        <f t="shared" si="1"/>
        <v>45.7</v>
      </c>
      <c r="O43" s="20"/>
    </row>
    <row r="44" spans="1:15" x14ac:dyDescent="0.25">
      <c r="A44" s="30"/>
      <c r="B44" s="3" t="s">
        <v>169</v>
      </c>
      <c r="C44" s="8" t="s">
        <v>0</v>
      </c>
      <c r="D44" s="8" t="s">
        <v>53</v>
      </c>
      <c r="E44" s="10" t="s">
        <v>53</v>
      </c>
      <c r="F44" s="11">
        <v>42501</v>
      </c>
      <c r="G44" s="11">
        <v>42505</v>
      </c>
      <c r="H44" s="10" t="s">
        <v>68</v>
      </c>
      <c r="I44" s="10" t="s">
        <v>69</v>
      </c>
      <c r="L44" s="12">
        <v>209.4</v>
      </c>
      <c r="M44" s="12">
        <v>15.75</v>
      </c>
      <c r="N44" s="29">
        <f t="shared" si="1"/>
        <v>225.15</v>
      </c>
      <c r="O44" s="20"/>
    </row>
    <row r="45" spans="1:15" ht="51" x14ac:dyDescent="0.25">
      <c r="A45" s="30"/>
      <c r="B45" s="3" t="s">
        <v>166</v>
      </c>
      <c r="C45" s="8" t="s">
        <v>33</v>
      </c>
      <c r="D45" s="8" t="s">
        <v>15</v>
      </c>
      <c r="E45" s="10" t="s">
        <v>34</v>
      </c>
      <c r="F45" s="11">
        <v>42520</v>
      </c>
      <c r="G45" s="11">
        <v>42520</v>
      </c>
      <c r="H45" s="10" t="s">
        <v>70</v>
      </c>
      <c r="I45" s="10" t="s">
        <v>89</v>
      </c>
      <c r="L45" s="12">
        <v>53.3</v>
      </c>
      <c r="N45" s="29">
        <f t="shared" si="1"/>
        <v>53.3</v>
      </c>
      <c r="O45" s="20"/>
    </row>
    <row r="46" spans="1:15" ht="25.5" x14ac:dyDescent="0.25">
      <c r="A46" s="30"/>
      <c r="B46" s="3" t="s">
        <v>165</v>
      </c>
      <c r="C46" s="8" t="s">
        <v>14</v>
      </c>
      <c r="D46" s="8" t="s">
        <v>15</v>
      </c>
      <c r="E46" s="10" t="s">
        <v>16</v>
      </c>
      <c r="F46" s="11">
        <v>42417</v>
      </c>
      <c r="G46" s="11">
        <v>42417</v>
      </c>
      <c r="H46" s="10" t="s">
        <v>136</v>
      </c>
      <c r="I46" s="10" t="s">
        <v>90</v>
      </c>
      <c r="L46" s="12">
        <v>24.45</v>
      </c>
      <c r="N46" s="29">
        <f t="shared" si="1"/>
        <v>24.45</v>
      </c>
      <c r="O46" s="20"/>
    </row>
    <row r="47" spans="1:15" ht="38.25" x14ac:dyDescent="0.25">
      <c r="A47" s="30"/>
      <c r="B47" s="3" t="s">
        <v>165</v>
      </c>
      <c r="C47" s="8" t="s">
        <v>14</v>
      </c>
      <c r="D47" s="8" t="s">
        <v>15</v>
      </c>
      <c r="E47" s="10" t="s">
        <v>16</v>
      </c>
      <c r="F47" s="11">
        <v>42474</v>
      </c>
      <c r="G47" s="11">
        <v>42474</v>
      </c>
      <c r="H47" s="10" t="s">
        <v>17</v>
      </c>
      <c r="I47" s="10" t="s">
        <v>71</v>
      </c>
      <c r="L47" s="12">
        <v>47.6</v>
      </c>
      <c r="N47" s="29">
        <f t="shared" si="1"/>
        <v>47.6</v>
      </c>
      <c r="O47" s="20"/>
    </row>
    <row r="48" spans="1:15" ht="25.5" x14ac:dyDescent="0.25">
      <c r="A48" s="30"/>
      <c r="B48" s="3" t="s">
        <v>163</v>
      </c>
      <c r="C48" s="8" t="s">
        <v>20</v>
      </c>
      <c r="D48" s="8" t="s">
        <v>15</v>
      </c>
      <c r="E48" s="10" t="s">
        <v>21</v>
      </c>
      <c r="F48" s="11">
        <v>42524</v>
      </c>
      <c r="G48" s="11">
        <v>42524</v>
      </c>
      <c r="H48" s="10" t="s">
        <v>72</v>
      </c>
      <c r="I48" s="10" t="s">
        <v>91</v>
      </c>
      <c r="L48" s="12">
        <v>101.9</v>
      </c>
      <c r="N48" s="29">
        <f t="shared" si="1"/>
        <v>101.9</v>
      </c>
      <c r="O48" s="20"/>
    </row>
    <row r="49" spans="1:15" ht="63.75" x14ac:dyDescent="0.25">
      <c r="A49" s="30"/>
      <c r="B49" s="3" t="s">
        <v>167</v>
      </c>
      <c r="C49" s="8" t="s">
        <v>13</v>
      </c>
      <c r="D49" s="8" t="s">
        <v>28</v>
      </c>
      <c r="E49" s="10" t="s">
        <v>37</v>
      </c>
      <c r="F49" s="11">
        <v>42536</v>
      </c>
      <c r="G49" s="11">
        <v>42536</v>
      </c>
      <c r="H49" s="10" t="s">
        <v>45</v>
      </c>
      <c r="I49" s="10" t="s">
        <v>73</v>
      </c>
      <c r="K49" s="12">
        <v>106.74</v>
      </c>
      <c r="N49" s="29">
        <f t="shared" si="1"/>
        <v>106.74</v>
      </c>
      <c r="O49" s="20"/>
    </row>
    <row r="50" spans="1:15" x14ac:dyDescent="0.25">
      <c r="A50" s="30"/>
      <c r="B50" s="3" t="s">
        <v>169</v>
      </c>
      <c r="C50" s="8" t="s">
        <v>0</v>
      </c>
      <c r="D50" s="8" t="s">
        <v>53</v>
      </c>
      <c r="E50" s="10" t="s">
        <v>53</v>
      </c>
      <c r="F50" s="11">
        <v>42536</v>
      </c>
      <c r="G50" s="11">
        <v>42537</v>
      </c>
      <c r="H50" s="10" t="s">
        <v>45</v>
      </c>
      <c r="I50" s="10" t="s">
        <v>74</v>
      </c>
      <c r="K50" s="12">
        <v>146.47</v>
      </c>
      <c r="L50" s="12">
        <v>61.9</v>
      </c>
      <c r="N50" s="29">
        <f t="shared" si="1"/>
        <v>208.37</v>
      </c>
      <c r="O50" s="20"/>
    </row>
    <row r="51" spans="1:15" ht="25.5" x14ac:dyDescent="0.25">
      <c r="A51" s="30"/>
      <c r="B51" s="3" t="s">
        <v>163</v>
      </c>
      <c r="C51" s="8" t="s">
        <v>20</v>
      </c>
      <c r="D51" s="8" t="s">
        <v>15</v>
      </c>
      <c r="E51" s="10" t="s">
        <v>21</v>
      </c>
      <c r="F51" s="11">
        <v>42550</v>
      </c>
      <c r="G51" s="11">
        <v>42550</v>
      </c>
      <c r="H51" s="10" t="s">
        <v>17</v>
      </c>
      <c r="I51" s="10" t="s">
        <v>92</v>
      </c>
      <c r="L51" s="12">
        <v>190</v>
      </c>
      <c r="N51" s="29">
        <f t="shared" si="1"/>
        <v>190</v>
      </c>
      <c r="O51" s="20"/>
    </row>
    <row r="52" spans="1:15" ht="38.25" x14ac:dyDescent="0.25">
      <c r="A52" s="30"/>
      <c r="B52" s="3" t="s">
        <v>168</v>
      </c>
      <c r="C52" s="8" t="s">
        <v>41</v>
      </c>
      <c r="D52" s="8" t="s">
        <v>28</v>
      </c>
      <c r="E52" s="10" t="s">
        <v>42</v>
      </c>
      <c r="F52" s="11">
        <v>42548</v>
      </c>
      <c r="G52" s="11">
        <v>42554</v>
      </c>
      <c r="H52" s="10" t="s">
        <v>75</v>
      </c>
      <c r="I52" s="10" t="s">
        <v>76</v>
      </c>
      <c r="J52" s="12">
        <f>75+1509.77</f>
        <v>1584.77</v>
      </c>
      <c r="K52" s="12">
        <f>44.59+1339.71</f>
        <v>1384.3</v>
      </c>
      <c r="L52" s="12">
        <f>9+106.83+25.27</f>
        <v>141.1</v>
      </c>
      <c r="M52" s="12">
        <f>36.47+69.9</f>
        <v>106.37</v>
      </c>
      <c r="N52" s="29">
        <f t="shared" si="1"/>
        <v>3216.5399999999995</v>
      </c>
      <c r="O52" s="20"/>
    </row>
    <row r="53" spans="1:15" ht="38.25" x14ac:dyDescent="0.25">
      <c r="A53" s="30"/>
      <c r="B53" s="3" t="s">
        <v>169</v>
      </c>
      <c r="C53" s="8" t="s">
        <v>0</v>
      </c>
      <c r="D53" s="8" t="s">
        <v>53</v>
      </c>
      <c r="E53" s="10" t="s">
        <v>53</v>
      </c>
      <c r="F53" s="11">
        <v>42548</v>
      </c>
      <c r="G53" s="11">
        <v>42553</v>
      </c>
      <c r="H53" s="10" t="s">
        <v>75</v>
      </c>
      <c r="I53" s="10" t="s">
        <v>76</v>
      </c>
      <c r="J53" s="12">
        <v>1512.1</v>
      </c>
      <c r="K53" s="12">
        <v>1339.71</v>
      </c>
      <c r="L53" s="12">
        <v>244.54</v>
      </c>
      <c r="M53" s="12">
        <f>67.7+70.88</f>
        <v>138.57999999999998</v>
      </c>
      <c r="N53" s="29">
        <f t="shared" si="1"/>
        <v>3234.93</v>
      </c>
      <c r="O53" s="20"/>
    </row>
    <row r="54" spans="1:15" ht="25.5" x14ac:dyDescent="0.25">
      <c r="A54" s="30"/>
      <c r="B54" s="3" t="s">
        <v>163</v>
      </c>
      <c r="C54" s="8" t="s">
        <v>20</v>
      </c>
      <c r="D54" s="8" t="s">
        <v>15</v>
      </c>
      <c r="E54" s="10" t="s">
        <v>21</v>
      </c>
      <c r="F54" s="11">
        <v>42619</v>
      </c>
      <c r="G54" s="11">
        <v>42619</v>
      </c>
      <c r="H54" s="10" t="s">
        <v>22</v>
      </c>
      <c r="I54" s="10" t="s">
        <v>25</v>
      </c>
      <c r="L54" s="12">
        <v>75.599999999999994</v>
      </c>
      <c r="N54" s="29">
        <f t="shared" si="1"/>
        <v>75.599999999999994</v>
      </c>
      <c r="O54" s="20"/>
    </row>
    <row r="55" spans="1:15" ht="63.75" x14ac:dyDescent="0.25">
      <c r="A55" s="30"/>
      <c r="B55" s="3" t="s">
        <v>166</v>
      </c>
      <c r="C55" s="8" t="s">
        <v>33</v>
      </c>
      <c r="D55" s="8" t="s">
        <v>15</v>
      </c>
      <c r="E55" s="10" t="s">
        <v>34</v>
      </c>
      <c r="F55" s="11">
        <v>42565</v>
      </c>
      <c r="G55" s="11">
        <v>42565</v>
      </c>
      <c r="H55" s="10" t="s">
        <v>22</v>
      </c>
      <c r="I55" s="10" t="s">
        <v>93</v>
      </c>
      <c r="L55" s="12">
        <v>159.33000000000001</v>
      </c>
      <c r="N55" s="29">
        <f t="shared" si="1"/>
        <v>159.33000000000001</v>
      </c>
      <c r="O55" s="20"/>
    </row>
    <row r="56" spans="1:15" ht="63.75" x14ac:dyDescent="0.25">
      <c r="A56" s="30"/>
      <c r="B56" s="3" t="s">
        <v>167</v>
      </c>
      <c r="C56" s="8" t="s">
        <v>13</v>
      </c>
      <c r="D56" s="8" t="s">
        <v>28</v>
      </c>
      <c r="E56" s="10" t="s">
        <v>37</v>
      </c>
      <c r="F56" s="11">
        <v>42699</v>
      </c>
      <c r="G56" s="11">
        <v>42699</v>
      </c>
      <c r="H56" s="10" t="s">
        <v>94</v>
      </c>
      <c r="I56" s="10" t="s">
        <v>95</v>
      </c>
      <c r="L56" s="12">
        <v>114.95</v>
      </c>
      <c r="N56" s="29">
        <f t="shared" si="1"/>
        <v>114.95</v>
      </c>
      <c r="O56" s="20"/>
    </row>
    <row r="57" spans="1:15" ht="89.25" x14ac:dyDescent="0.25">
      <c r="A57" s="30"/>
      <c r="B57" s="3" t="s">
        <v>167</v>
      </c>
      <c r="C57" s="8" t="s">
        <v>13</v>
      </c>
      <c r="D57" s="8" t="s">
        <v>28</v>
      </c>
      <c r="E57" s="10" t="s">
        <v>37</v>
      </c>
      <c r="F57" s="11">
        <v>42709</v>
      </c>
      <c r="G57" s="11">
        <v>42709</v>
      </c>
      <c r="H57" s="10" t="s">
        <v>96</v>
      </c>
      <c r="I57" s="10" t="s">
        <v>97</v>
      </c>
      <c r="L57" s="12">
        <v>117.8</v>
      </c>
      <c r="N57" s="29">
        <f t="shared" si="1"/>
        <v>117.8</v>
      </c>
      <c r="O57" s="20"/>
    </row>
    <row r="58" spans="1:15" ht="76.5" x14ac:dyDescent="0.25">
      <c r="A58" s="30"/>
      <c r="B58" s="3" t="s">
        <v>166</v>
      </c>
      <c r="C58" s="8" t="s">
        <v>33</v>
      </c>
      <c r="D58" s="8" t="s">
        <v>15</v>
      </c>
      <c r="E58" s="10" t="s">
        <v>34</v>
      </c>
      <c r="F58" s="11">
        <v>42684</v>
      </c>
      <c r="G58" s="11">
        <v>42684</v>
      </c>
      <c r="H58" s="10" t="s">
        <v>22</v>
      </c>
      <c r="I58" s="10" t="s">
        <v>98</v>
      </c>
      <c r="L58" s="12">
        <v>175.56</v>
      </c>
      <c r="N58" s="29">
        <f t="shared" si="1"/>
        <v>175.56</v>
      </c>
      <c r="O58" s="20"/>
    </row>
    <row r="59" spans="1:15" ht="51" x14ac:dyDescent="0.25">
      <c r="A59" s="30"/>
      <c r="B59" s="3" t="s">
        <v>166</v>
      </c>
      <c r="C59" s="8" t="s">
        <v>33</v>
      </c>
      <c r="D59" s="8" t="s">
        <v>15</v>
      </c>
      <c r="E59" s="10" t="s">
        <v>34</v>
      </c>
      <c r="F59" s="11">
        <v>42689</v>
      </c>
      <c r="G59" s="11">
        <v>42689</v>
      </c>
      <c r="H59" s="10" t="s">
        <v>22</v>
      </c>
      <c r="I59" s="10" t="s">
        <v>99</v>
      </c>
      <c r="L59" s="12">
        <v>490</v>
      </c>
      <c r="N59" s="29">
        <f t="shared" si="1"/>
        <v>490</v>
      </c>
      <c r="O59" s="20"/>
    </row>
    <row r="60" spans="1:15" ht="38.25" x14ac:dyDescent="0.25">
      <c r="A60" s="30"/>
      <c r="B60" s="3" t="s">
        <v>165</v>
      </c>
      <c r="C60" s="8" t="s">
        <v>14</v>
      </c>
      <c r="D60" s="8" t="s">
        <v>15</v>
      </c>
      <c r="E60" s="10" t="s">
        <v>16</v>
      </c>
      <c r="F60" s="11">
        <v>42658</v>
      </c>
      <c r="G60" s="11">
        <v>42658</v>
      </c>
      <c r="H60" s="10" t="s">
        <v>38</v>
      </c>
      <c r="I60" s="10" t="s">
        <v>100</v>
      </c>
      <c r="M60" s="12">
        <v>4</v>
      </c>
      <c r="N60" s="29">
        <f t="shared" si="1"/>
        <v>4</v>
      </c>
      <c r="O60" s="20"/>
    </row>
    <row r="61" spans="1:15" x14ac:dyDescent="0.25">
      <c r="A61" s="31">
        <v>2017</v>
      </c>
      <c r="B61" s="13" t="s">
        <v>18</v>
      </c>
      <c r="C61" s="5"/>
      <c r="D61" s="5"/>
      <c r="E61" s="6"/>
      <c r="F61" s="14"/>
      <c r="G61" s="14"/>
      <c r="H61" s="6"/>
      <c r="I61" s="6"/>
      <c r="J61" s="7"/>
      <c r="K61" s="7"/>
      <c r="L61" s="7"/>
      <c r="M61" s="7"/>
      <c r="N61" s="27">
        <f>SUM(N62:N136)</f>
        <v>9859.3350000000009</v>
      </c>
      <c r="O61" s="20"/>
    </row>
    <row r="62" spans="1:15" ht="63.75" x14ac:dyDescent="0.25">
      <c r="A62" s="30"/>
      <c r="B62" s="3" t="s">
        <v>167</v>
      </c>
      <c r="C62" s="8" t="s">
        <v>13</v>
      </c>
      <c r="D62" s="8" t="s">
        <v>28</v>
      </c>
      <c r="E62" s="10" t="s">
        <v>37</v>
      </c>
      <c r="F62" s="11">
        <v>42752</v>
      </c>
      <c r="G62" s="11">
        <v>42755</v>
      </c>
      <c r="H62" s="10" t="s">
        <v>45</v>
      </c>
      <c r="I62" s="10" t="s">
        <v>101</v>
      </c>
      <c r="K62" s="12">
        <v>343.86</v>
      </c>
      <c r="L62" s="12">
        <v>522</v>
      </c>
      <c r="M62" s="12">
        <v>62.1</v>
      </c>
      <c r="N62" s="29">
        <f t="shared" ref="N62:N93" si="2">SUM(J62:M62)</f>
        <v>927.96</v>
      </c>
      <c r="O62" s="20"/>
    </row>
    <row r="63" spans="1:15" ht="25.5" x14ac:dyDescent="0.25">
      <c r="A63" s="30"/>
      <c r="B63" s="3" t="s">
        <v>163</v>
      </c>
      <c r="C63" s="8" t="s">
        <v>20</v>
      </c>
      <c r="D63" s="8" t="s">
        <v>15</v>
      </c>
      <c r="E63" s="10" t="s">
        <v>21</v>
      </c>
      <c r="F63" s="11">
        <v>42765</v>
      </c>
      <c r="G63" s="11">
        <v>42765</v>
      </c>
      <c r="H63" s="10" t="s">
        <v>17</v>
      </c>
      <c r="I63" s="10" t="s">
        <v>102</v>
      </c>
      <c r="L63" s="12">
        <v>58.5</v>
      </c>
      <c r="N63" s="29">
        <f t="shared" si="2"/>
        <v>58.5</v>
      </c>
      <c r="O63" s="20"/>
    </row>
    <row r="64" spans="1:15" ht="51" x14ac:dyDescent="0.25">
      <c r="A64" s="30"/>
      <c r="B64" s="3" t="s">
        <v>163</v>
      </c>
      <c r="C64" s="8" t="s">
        <v>20</v>
      </c>
      <c r="D64" s="8" t="s">
        <v>15</v>
      </c>
      <c r="E64" s="10" t="s">
        <v>21</v>
      </c>
      <c r="F64" s="11">
        <v>42766</v>
      </c>
      <c r="G64" s="11">
        <v>42766</v>
      </c>
      <c r="H64" s="10" t="s">
        <v>22</v>
      </c>
      <c r="I64" s="10" t="s">
        <v>103</v>
      </c>
      <c r="L64" s="12">
        <v>89.98</v>
      </c>
      <c r="N64" s="29">
        <f t="shared" si="2"/>
        <v>89.98</v>
      </c>
      <c r="O64" s="20"/>
    </row>
    <row r="65" spans="1:15" ht="25.5" x14ac:dyDescent="0.25">
      <c r="A65" s="30"/>
      <c r="B65" s="3" t="s">
        <v>169</v>
      </c>
      <c r="C65" s="8" t="s">
        <v>0</v>
      </c>
      <c r="D65" s="8" t="s">
        <v>53</v>
      </c>
      <c r="E65" s="10" t="s">
        <v>53</v>
      </c>
      <c r="F65" s="11">
        <v>42753</v>
      </c>
      <c r="G65" s="11">
        <v>42754</v>
      </c>
      <c r="H65" s="10" t="s">
        <v>45</v>
      </c>
      <c r="I65" s="10" t="s">
        <v>104</v>
      </c>
      <c r="J65" s="12">
        <v>414.26</v>
      </c>
      <c r="K65" s="12">
        <v>371.98</v>
      </c>
      <c r="M65" s="12">
        <v>35.1</v>
      </c>
      <c r="N65" s="29">
        <f t="shared" si="2"/>
        <v>821.34</v>
      </c>
      <c r="O65" s="20"/>
    </row>
    <row r="66" spans="1:15" ht="51" x14ac:dyDescent="0.25">
      <c r="A66" s="30"/>
      <c r="B66" s="3" t="s">
        <v>171</v>
      </c>
      <c r="C66" s="8" t="s">
        <v>56</v>
      </c>
      <c r="D66" s="10" t="s">
        <v>57</v>
      </c>
      <c r="E66" s="10" t="s">
        <v>58</v>
      </c>
      <c r="F66" s="8" t="s">
        <v>105</v>
      </c>
      <c r="G66" s="11">
        <v>42765</v>
      </c>
      <c r="H66" s="10" t="s">
        <v>22</v>
      </c>
      <c r="I66" s="10" t="s">
        <v>106</v>
      </c>
      <c r="L66" s="12">
        <v>19.8</v>
      </c>
      <c r="N66" s="29">
        <f t="shared" si="2"/>
        <v>19.8</v>
      </c>
      <c r="O66" s="20"/>
    </row>
    <row r="67" spans="1:15" x14ac:dyDescent="0.25">
      <c r="A67" s="30"/>
      <c r="B67" s="3" t="s">
        <v>169</v>
      </c>
      <c r="C67" s="8" t="s">
        <v>0</v>
      </c>
      <c r="D67" s="8" t="s">
        <v>53</v>
      </c>
      <c r="E67" s="10" t="s">
        <v>53</v>
      </c>
      <c r="F67" s="11">
        <v>42771</v>
      </c>
      <c r="G67" s="11">
        <v>42772</v>
      </c>
      <c r="H67" s="10" t="s">
        <v>107</v>
      </c>
      <c r="I67" s="10" t="s">
        <v>108</v>
      </c>
      <c r="J67" s="12">
        <f>891.86-283.28</f>
        <v>608.58000000000004</v>
      </c>
      <c r="K67" s="12">
        <v>283.27999999999997</v>
      </c>
      <c r="L67" s="12">
        <v>88</v>
      </c>
      <c r="M67" s="12">
        <v>48.7</v>
      </c>
      <c r="N67" s="29">
        <f t="shared" si="2"/>
        <v>1028.56</v>
      </c>
      <c r="O67" s="20"/>
    </row>
    <row r="68" spans="1:15" ht="25.5" x14ac:dyDescent="0.25">
      <c r="A68" s="30"/>
      <c r="B68" s="3" t="s">
        <v>163</v>
      </c>
      <c r="C68" s="8" t="s">
        <v>20</v>
      </c>
      <c r="D68" s="8" t="s">
        <v>15</v>
      </c>
      <c r="E68" s="10" t="s">
        <v>21</v>
      </c>
      <c r="F68" s="11">
        <v>42775</v>
      </c>
      <c r="G68" s="11">
        <v>42775</v>
      </c>
      <c r="H68" s="10" t="s">
        <v>109</v>
      </c>
      <c r="I68" s="10" t="s">
        <v>110</v>
      </c>
      <c r="L68" s="12">
        <v>36</v>
      </c>
      <c r="N68" s="29">
        <f t="shared" si="2"/>
        <v>36</v>
      </c>
      <c r="O68" s="20"/>
    </row>
    <row r="69" spans="1:15" ht="38.25" x14ac:dyDescent="0.25">
      <c r="A69" s="30"/>
      <c r="B69" s="3" t="s">
        <v>166</v>
      </c>
      <c r="C69" s="8" t="s">
        <v>33</v>
      </c>
      <c r="D69" s="8" t="s">
        <v>15</v>
      </c>
      <c r="E69" s="10" t="s">
        <v>34</v>
      </c>
      <c r="F69" s="11">
        <v>42789</v>
      </c>
      <c r="G69" s="11">
        <v>42789</v>
      </c>
      <c r="H69" s="10" t="s">
        <v>111</v>
      </c>
      <c r="I69" s="10" t="s">
        <v>112</v>
      </c>
      <c r="L69" s="12">
        <v>23</v>
      </c>
      <c r="N69" s="29">
        <f t="shared" si="2"/>
        <v>23</v>
      </c>
      <c r="O69" s="20"/>
    </row>
    <row r="70" spans="1:15" ht="25.5" x14ac:dyDescent="0.25">
      <c r="A70" s="30"/>
      <c r="B70" s="3" t="s">
        <v>168</v>
      </c>
      <c r="C70" s="8" t="s">
        <v>41</v>
      </c>
      <c r="D70" s="8" t="s">
        <v>28</v>
      </c>
      <c r="E70" s="10" t="s">
        <v>42</v>
      </c>
      <c r="F70" s="11">
        <v>42788</v>
      </c>
      <c r="G70" s="11">
        <v>42788</v>
      </c>
      <c r="H70" s="10" t="s">
        <v>22</v>
      </c>
      <c r="I70" s="10" t="s">
        <v>113</v>
      </c>
      <c r="L70" s="12">
        <v>120.12</v>
      </c>
      <c r="N70" s="29">
        <f t="shared" si="2"/>
        <v>120.12</v>
      </c>
      <c r="O70" s="20"/>
    </row>
    <row r="71" spans="1:15" ht="25.5" x14ac:dyDescent="0.25">
      <c r="A71" s="30"/>
      <c r="B71" s="3" t="s">
        <v>168</v>
      </c>
      <c r="C71" s="8" t="s">
        <v>41</v>
      </c>
      <c r="D71" s="8" t="s">
        <v>28</v>
      </c>
      <c r="E71" s="10" t="s">
        <v>42</v>
      </c>
      <c r="F71" s="11">
        <v>42789</v>
      </c>
      <c r="G71" s="11">
        <v>42789</v>
      </c>
      <c r="H71" s="10" t="s">
        <v>45</v>
      </c>
      <c r="I71" s="10" t="s">
        <v>117</v>
      </c>
      <c r="L71" s="12">
        <v>95.7</v>
      </c>
      <c r="N71" s="29">
        <f t="shared" si="2"/>
        <v>95.7</v>
      </c>
      <c r="O71" s="20"/>
    </row>
    <row r="72" spans="1:15" ht="25.5" x14ac:dyDescent="0.25">
      <c r="A72" s="30"/>
      <c r="B72" s="3" t="s">
        <v>163</v>
      </c>
      <c r="C72" s="8" t="s">
        <v>20</v>
      </c>
      <c r="D72" s="8" t="s">
        <v>15</v>
      </c>
      <c r="E72" s="10" t="s">
        <v>21</v>
      </c>
      <c r="F72" s="11">
        <v>42809</v>
      </c>
      <c r="G72" s="11">
        <v>42809</v>
      </c>
      <c r="H72" s="10" t="s">
        <v>22</v>
      </c>
      <c r="I72" s="10" t="s">
        <v>114</v>
      </c>
      <c r="L72" s="12">
        <v>74.25</v>
      </c>
      <c r="N72" s="29">
        <f t="shared" si="2"/>
        <v>74.25</v>
      </c>
      <c r="O72" s="20"/>
    </row>
    <row r="73" spans="1:15" ht="38.25" x14ac:dyDescent="0.25">
      <c r="A73" s="30"/>
      <c r="B73" s="3" t="s">
        <v>163</v>
      </c>
      <c r="C73" s="8" t="s">
        <v>20</v>
      </c>
      <c r="D73" s="8" t="s">
        <v>15</v>
      </c>
      <c r="E73" s="10" t="s">
        <v>21</v>
      </c>
      <c r="F73" s="11">
        <v>42810</v>
      </c>
      <c r="G73" s="11">
        <v>42810</v>
      </c>
      <c r="H73" s="10" t="s">
        <v>36</v>
      </c>
      <c r="I73" s="10" t="s">
        <v>115</v>
      </c>
      <c r="L73" s="12">
        <v>48.9</v>
      </c>
      <c r="N73" s="29">
        <f t="shared" si="2"/>
        <v>48.9</v>
      </c>
      <c r="O73" s="20"/>
    </row>
    <row r="74" spans="1:15" ht="63.75" x14ac:dyDescent="0.25">
      <c r="A74" s="30"/>
      <c r="B74" s="3" t="s">
        <v>167</v>
      </c>
      <c r="C74" s="8" t="s">
        <v>13</v>
      </c>
      <c r="D74" s="8" t="s">
        <v>28</v>
      </c>
      <c r="E74" s="10" t="s">
        <v>37</v>
      </c>
      <c r="F74" s="11">
        <v>42776</v>
      </c>
      <c r="G74" s="11">
        <v>42776</v>
      </c>
      <c r="H74" s="10" t="s">
        <v>22</v>
      </c>
      <c r="I74" s="10" t="s">
        <v>116</v>
      </c>
      <c r="L74" s="12">
        <v>73.05</v>
      </c>
      <c r="N74" s="29">
        <f t="shared" si="2"/>
        <v>73.05</v>
      </c>
      <c r="O74" s="20"/>
    </row>
    <row r="75" spans="1:15" ht="38.25" x14ac:dyDescent="0.25">
      <c r="A75" s="30"/>
      <c r="B75" s="3" t="s">
        <v>168</v>
      </c>
      <c r="C75" s="8" t="s">
        <v>41</v>
      </c>
      <c r="D75" s="8" t="s">
        <v>28</v>
      </c>
      <c r="E75" s="10" t="s">
        <v>42</v>
      </c>
      <c r="F75" s="11">
        <v>42811</v>
      </c>
      <c r="G75" s="11">
        <v>42811</v>
      </c>
      <c r="H75" s="10" t="s">
        <v>118</v>
      </c>
      <c r="I75" s="10" t="s">
        <v>119</v>
      </c>
      <c r="L75" s="12">
        <v>101.64</v>
      </c>
      <c r="N75" s="29">
        <f t="shared" si="2"/>
        <v>101.64</v>
      </c>
      <c r="O75" s="20"/>
    </row>
    <row r="76" spans="1:15" ht="51" x14ac:dyDescent="0.25">
      <c r="A76" s="30"/>
      <c r="B76" s="3" t="s">
        <v>163</v>
      </c>
      <c r="C76" s="8" t="s">
        <v>20</v>
      </c>
      <c r="D76" s="8" t="s">
        <v>15</v>
      </c>
      <c r="E76" s="10" t="s">
        <v>21</v>
      </c>
      <c r="F76" s="11">
        <v>42843</v>
      </c>
      <c r="G76" s="11">
        <v>42843</v>
      </c>
      <c r="H76" s="10" t="s">
        <v>22</v>
      </c>
      <c r="I76" s="10" t="s">
        <v>120</v>
      </c>
      <c r="L76" s="12">
        <v>54.6</v>
      </c>
      <c r="N76" s="29">
        <f t="shared" si="2"/>
        <v>54.6</v>
      </c>
      <c r="O76" s="20"/>
    </row>
    <row r="77" spans="1:15" ht="63.75" x14ac:dyDescent="0.25">
      <c r="A77" s="30"/>
      <c r="B77" s="3" t="s">
        <v>172</v>
      </c>
      <c r="C77" s="8" t="s">
        <v>121</v>
      </c>
      <c r="D77" s="8" t="s">
        <v>28</v>
      </c>
      <c r="E77" s="10" t="s">
        <v>29</v>
      </c>
      <c r="F77" s="11">
        <v>42849</v>
      </c>
      <c r="G77" s="11">
        <v>42849</v>
      </c>
      <c r="H77" s="10" t="s">
        <v>45</v>
      </c>
      <c r="I77" s="10" t="s">
        <v>122</v>
      </c>
      <c r="J77" s="12">
        <v>121.48</v>
      </c>
      <c r="L77" s="12">
        <v>28.4</v>
      </c>
      <c r="N77" s="29">
        <f t="shared" si="2"/>
        <v>149.88</v>
      </c>
      <c r="O77" s="20"/>
    </row>
    <row r="78" spans="1:15" ht="63.75" x14ac:dyDescent="0.25">
      <c r="A78" s="30"/>
      <c r="B78" s="3" t="s">
        <v>167</v>
      </c>
      <c r="C78" s="8" t="s">
        <v>13</v>
      </c>
      <c r="D78" s="8" t="s">
        <v>28</v>
      </c>
      <c r="E78" s="10" t="s">
        <v>37</v>
      </c>
      <c r="F78" s="11">
        <v>42870</v>
      </c>
      <c r="G78" s="11">
        <v>42870</v>
      </c>
      <c r="H78" s="10" t="s">
        <v>22</v>
      </c>
      <c r="I78" s="10" t="s">
        <v>123</v>
      </c>
      <c r="L78" s="12">
        <v>35</v>
      </c>
      <c r="N78" s="29">
        <f t="shared" si="2"/>
        <v>35</v>
      </c>
      <c r="O78" s="20"/>
    </row>
    <row r="79" spans="1:15" ht="25.5" x14ac:dyDescent="0.25">
      <c r="A79" s="30"/>
      <c r="B79" s="3" t="s">
        <v>170</v>
      </c>
      <c r="C79" s="8" t="s">
        <v>12</v>
      </c>
      <c r="D79" s="8" t="s">
        <v>15</v>
      </c>
      <c r="E79" s="10" t="s">
        <v>47</v>
      </c>
      <c r="F79" s="11">
        <v>42872</v>
      </c>
      <c r="G79" s="11" t="s">
        <v>124</v>
      </c>
      <c r="H79" s="10" t="s">
        <v>45</v>
      </c>
      <c r="I79" s="10" t="s">
        <v>49</v>
      </c>
      <c r="L79" s="12">
        <v>34.700000000000003</v>
      </c>
      <c r="N79" s="29">
        <f t="shared" si="2"/>
        <v>34.700000000000003</v>
      </c>
      <c r="O79" s="20"/>
    </row>
    <row r="80" spans="1:15" x14ac:dyDescent="0.25">
      <c r="A80" s="30"/>
      <c r="B80" s="3" t="s">
        <v>169</v>
      </c>
      <c r="C80" s="8" t="s">
        <v>0</v>
      </c>
      <c r="D80" s="8" t="s">
        <v>53</v>
      </c>
      <c r="E80" s="10" t="s">
        <v>53</v>
      </c>
      <c r="F80" s="11">
        <v>42872</v>
      </c>
      <c r="G80" s="11">
        <v>42872</v>
      </c>
      <c r="H80" s="10" t="s">
        <v>45</v>
      </c>
      <c r="I80" s="10" t="s">
        <v>125</v>
      </c>
      <c r="M80" s="12">
        <v>6</v>
      </c>
      <c r="N80" s="29">
        <f t="shared" si="2"/>
        <v>6</v>
      </c>
      <c r="O80" s="20"/>
    </row>
    <row r="81" spans="1:15" x14ac:dyDescent="0.25">
      <c r="A81" s="30"/>
      <c r="B81" s="3" t="s">
        <v>169</v>
      </c>
      <c r="C81" s="8" t="s">
        <v>0</v>
      </c>
      <c r="D81" s="8" t="s">
        <v>53</v>
      </c>
      <c r="E81" s="10" t="s">
        <v>53</v>
      </c>
      <c r="F81" s="11">
        <v>42873</v>
      </c>
      <c r="G81" s="11">
        <v>42873</v>
      </c>
      <c r="H81" s="10" t="s">
        <v>45</v>
      </c>
      <c r="I81" s="10" t="s">
        <v>125</v>
      </c>
      <c r="L81" s="12">
        <v>39</v>
      </c>
      <c r="N81" s="29">
        <f t="shared" si="2"/>
        <v>39</v>
      </c>
      <c r="O81" s="20"/>
    </row>
    <row r="82" spans="1:15" ht="25.5" x14ac:dyDescent="0.25">
      <c r="A82" s="30"/>
      <c r="B82" s="3" t="s">
        <v>166</v>
      </c>
      <c r="C82" s="8" t="s">
        <v>33</v>
      </c>
      <c r="D82" s="8" t="s">
        <v>15</v>
      </c>
      <c r="E82" s="10" t="s">
        <v>34</v>
      </c>
      <c r="F82" s="11">
        <v>42863</v>
      </c>
      <c r="G82" s="11">
        <v>42863</v>
      </c>
      <c r="H82" s="10" t="s">
        <v>36</v>
      </c>
      <c r="I82" s="10" t="s">
        <v>49</v>
      </c>
      <c r="M82" s="12">
        <v>2.6</v>
      </c>
      <c r="N82" s="29">
        <f t="shared" si="2"/>
        <v>2.6</v>
      </c>
      <c r="O82" s="20"/>
    </row>
    <row r="83" spans="1:15" ht="25.5" x14ac:dyDescent="0.25">
      <c r="A83" s="30"/>
      <c r="B83" s="3" t="s">
        <v>166</v>
      </c>
      <c r="C83" s="8" t="s">
        <v>33</v>
      </c>
      <c r="D83" s="8" t="s">
        <v>15</v>
      </c>
      <c r="E83" s="10" t="s">
        <v>34</v>
      </c>
      <c r="F83" s="11">
        <v>42871</v>
      </c>
      <c r="G83" s="11">
        <v>42871</v>
      </c>
      <c r="H83" s="10" t="s">
        <v>126</v>
      </c>
      <c r="I83" s="10" t="s">
        <v>127</v>
      </c>
      <c r="L83" s="12">
        <v>36</v>
      </c>
      <c r="N83" s="29">
        <f t="shared" si="2"/>
        <v>36</v>
      </c>
      <c r="O83" s="20"/>
    </row>
    <row r="84" spans="1:15" s="15" customFormat="1" ht="25.5" x14ac:dyDescent="0.25">
      <c r="A84" s="33"/>
      <c r="B84" s="9" t="s">
        <v>168</v>
      </c>
      <c r="C84" s="8" t="s">
        <v>41</v>
      </c>
      <c r="D84" s="8" t="s">
        <v>28</v>
      </c>
      <c r="E84" s="10" t="s">
        <v>42</v>
      </c>
      <c r="F84" s="16">
        <v>42861</v>
      </c>
      <c r="G84" s="16">
        <v>42861</v>
      </c>
      <c r="H84" s="17" t="s">
        <v>22</v>
      </c>
      <c r="I84" s="17" t="s">
        <v>49</v>
      </c>
      <c r="J84" s="12"/>
      <c r="K84" s="12"/>
      <c r="L84" s="12">
        <v>48.9</v>
      </c>
      <c r="M84" s="12"/>
      <c r="N84" s="29">
        <f t="shared" si="2"/>
        <v>48.9</v>
      </c>
      <c r="O84" s="21"/>
    </row>
    <row r="85" spans="1:15" ht="25.5" x14ac:dyDescent="0.25">
      <c r="A85" s="30"/>
      <c r="B85" s="3" t="s">
        <v>163</v>
      </c>
      <c r="C85" s="8" t="s">
        <v>20</v>
      </c>
      <c r="D85" s="8" t="s">
        <v>15</v>
      </c>
      <c r="E85" s="10" t="s">
        <v>21</v>
      </c>
      <c r="F85" s="11">
        <v>42894</v>
      </c>
      <c r="G85" s="11">
        <v>42894</v>
      </c>
      <c r="H85" s="10" t="s">
        <v>22</v>
      </c>
      <c r="I85" s="10" t="s">
        <v>110</v>
      </c>
      <c r="L85" s="12">
        <v>68.75</v>
      </c>
      <c r="N85" s="29">
        <f t="shared" si="2"/>
        <v>68.75</v>
      </c>
      <c r="O85" s="20"/>
    </row>
    <row r="86" spans="1:15" ht="76.5" x14ac:dyDescent="0.25">
      <c r="A86" s="30"/>
      <c r="B86" s="3" t="s">
        <v>166</v>
      </c>
      <c r="C86" s="8" t="s">
        <v>33</v>
      </c>
      <c r="D86" s="8" t="s">
        <v>15</v>
      </c>
      <c r="E86" s="10" t="s">
        <v>34</v>
      </c>
      <c r="F86" s="11">
        <v>42880</v>
      </c>
      <c r="G86" s="11">
        <v>42880</v>
      </c>
      <c r="H86" s="10" t="s">
        <v>22</v>
      </c>
      <c r="I86" s="10" t="s">
        <v>128</v>
      </c>
      <c r="L86" s="12">
        <v>103.29</v>
      </c>
      <c r="N86" s="29">
        <f t="shared" si="2"/>
        <v>103.29</v>
      </c>
      <c r="O86" s="20"/>
    </row>
    <row r="87" spans="1:15" ht="63.75" x14ac:dyDescent="0.25">
      <c r="A87" s="30"/>
      <c r="B87" s="3" t="s">
        <v>167</v>
      </c>
      <c r="C87" s="8" t="s">
        <v>13</v>
      </c>
      <c r="D87" s="8" t="s">
        <v>28</v>
      </c>
      <c r="E87" s="10" t="s">
        <v>37</v>
      </c>
      <c r="F87" s="11">
        <v>42894</v>
      </c>
      <c r="G87" s="11">
        <v>42894</v>
      </c>
      <c r="H87" s="10" t="s">
        <v>45</v>
      </c>
      <c r="I87" s="10" t="s">
        <v>129</v>
      </c>
      <c r="K87" s="12">
        <v>153.91499999999999</v>
      </c>
      <c r="L87" s="12">
        <v>127.9</v>
      </c>
      <c r="N87" s="29">
        <f t="shared" si="2"/>
        <v>281.815</v>
      </c>
      <c r="O87" s="20"/>
    </row>
    <row r="88" spans="1:15" ht="63.75" x14ac:dyDescent="0.25">
      <c r="A88" s="30"/>
      <c r="B88" s="3" t="s">
        <v>167</v>
      </c>
      <c r="C88" s="8" t="s">
        <v>13</v>
      </c>
      <c r="D88" s="8" t="s">
        <v>28</v>
      </c>
      <c r="E88" s="10" t="s">
        <v>37</v>
      </c>
      <c r="F88" s="11">
        <v>42901</v>
      </c>
      <c r="G88" s="11">
        <v>42901</v>
      </c>
      <c r="H88" s="10" t="s">
        <v>130</v>
      </c>
      <c r="I88" s="10" t="s">
        <v>131</v>
      </c>
      <c r="L88" s="12">
        <v>49.4</v>
      </c>
      <c r="N88" s="29">
        <f t="shared" si="2"/>
        <v>49.4</v>
      </c>
      <c r="O88" s="20"/>
    </row>
    <row r="89" spans="1:15" ht="63.75" x14ac:dyDescent="0.25">
      <c r="A89" s="30"/>
      <c r="B89" s="3" t="s">
        <v>167</v>
      </c>
      <c r="C89" s="8" t="s">
        <v>13</v>
      </c>
      <c r="D89" s="8" t="s">
        <v>28</v>
      </c>
      <c r="E89" s="10" t="s">
        <v>37</v>
      </c>
      <c r="F89" s="11">
        <v>42891</v>
      </c>
      <c r="G89" s="11">
        <v>42891</v>
      </c>
      <c r="H89" s="10" t="s">
        <v>22</v>
      </c>
      <c r="I89" s="10" t="s">
        <v>132</v>
      </c>
      <c r="L89" s="12">
        <v>150.6</v>
      </c>
      <c r="N89" s="29">
        <f t="shared" si="2"/>
        <v>150.6</v>
      </c>
      <c r="O89" s="20"/>
    </row>
    <row r="90" spans="1:15" ht="51" x14ac:dyDescent="0.25">
      <c r="A90" s="30"/>
      <c r="B90" s="3" t="s">
        <v>171</v>
      </c>
      <c r="C90" s="8" t="s">
        <v>56</v>
      </c>
      <c r="D90" s="10" t="s">
        <v>57</v>
      </c>
      <c r="E90" s="10" t="s">
        <v>58</v>
      </c>
      <c r="F90" s="11">
        <v>42908</v>
      </c>
      <c r="G90" s="11">
        <v>42908</v>
      </c>
      <c r="H90" s="10" t="s">
        <v>45</v>
      </c>
      <c r="I90" s="10" t="s">
        <v>133</v>
      </c>
      <c r="L90" s="12">
        <v>64.3</v>
      </c>
      <c r="N90" s="29">
        <f t="shared" si="2"/>
        <v>64.3</v>
      </c>
      <c r="O90" s="20"/>
    </row>
    <row r="91" spans="1:15" ht="25.5" x14ac:dyDescent="0.25">
      <c r="A91" s="30"/>
      <c r="B91" s="3" t="s">
        <v>170</v>
      </c>
      <c r="C91" s="8" t="s">
        <v>12</v>
      </c>
      <c r="D91" s="8" t="s">
        <v>15</v>
      </c>
      <c r="E91" s="10" t="s">
        <v>47</v>
      </c>
      <c r="F91" s="11">
        <v>42935</v>
      </c>
      <c r="G91" s="11">
        <v>42935</v>
      </c>
      <c r="H91" s="10" t="s">
        <v>45</v>
      </c>
      <c r="I91" s="10" t="s">
        <v>134</v>
      </c>
      <c r="L91" s="12">
        <v>86.9</v>
      </c>
      <c r="N91" s="29">
        <f t="shared" si="2"/>
        <v>86.9</v>
      </c>
      <c r="O91" s="20"/>
    </row>
    <row r="92" spans="1:15" ht="25.5" x14ac:dyDescent="0.25">
      <c r="A92" s="30"/>
      <c r="B92" s="3" t="s">
        <v>163</v>
      </c>
      <c r="C92" s="8" t="s">
        <v>20</v>
      </c>
      <c r="D92" s="8" t="s">
        <v>15</v>
      </c>
      <c r="E92" s="10" t="s">
        <v>21</v>
      </c>
      <c r="F92" s="11">
        <v>42942</v>
      </c>
      <c r="G92" s="11">
        <v>42942</v>
      </c>
      <c r="H92" s="10" t="s">
        <v>22</v>
      </c>
      <c r="I92" s="10" t="s">
        <v>26</v>
      </c>
      <c r="L92" s="12">
        <v>81</v>
      </c>
      <c r="N92" s="29">
        <f t="shared" si="2"/>
        <v>81</v>
      </c>
      <c r="O92" s="20"/>
    </row>
    <row r="93" spans="1:15" ht="38.25" x14ac:dyDescent="0.25">
      <c r="A93" s="30"/>
      <c r="B93" s="3" t="s">
        <v>165</v>
      </c>
      <c r="C93" s="8" t="s">
        <v>14</v>
      </c>
      <c r="D93" s="8" t="s">
        <v>15</v>
      </c>
      <c r="E93" s="10" t="s">
        <v>16</v>
      </c>
      <c r="F93" s="11">
        <v>42744</v>
      </c>
      <c r="G93" s="11">
        <v>42744</v>
      </c>
      <c r="H93" s="10" t="s">
        <v>38</v>
      </c>
      <c r="I93" s="10" t="s">
        <v>135</v>
      </c>
      <c r="M93" s="12">
        <v>13.5</v>
      </c>
      <c r="N93" s="29">
        <f t="shared" si="2"/>
        <v>13.5</v>
      </c>
      <c r="O93" s="20"/>
    </row>
    <row r="94" spans="1:15" ht="25.5" x14ac:dyDescent="0.25">
      <c r="A94" s="30"/>
      <c r="B94" s="3" t="s">
        <v>165</v>
      </c>
      <c r="C94" s="8" t="s">
        <v>14</v>
      </c>
      <c r="D94" s="8" t="s">
        <v>15</v>
      </c>
      <c r="E94" s="10" t="s">
        <v>16</v>
      </c>
      <c r="F94" s="11">
        <v>42815</v>
      </c>
      <c r="G94" s="11">
        <v>42815</v>
      </c>
      <c r="H94" s="10" t="s">
        <v>136</v>
      </c>
      <c r="I94" s="10" t="s">
        <v>26</v>
      </c>
      <c r="L94" s="12">
        <v>35.5</v>
      </c>
      <c r="N94" s="29">
        <f t="shared" ref="N94:N136" si="3">SUM(J94:M94)</f>
        <v>35.5</v>
      </c>
      <c r="O94" s="20"/>
    </row>
    <row r="95" spans="1:15" ht="25.5" x14ac:dyDescent="0.25">
      <c r="A95" s="30"/>
      <c r="B95" s="3" t="s">
        <v>165</v>
      </c>
      <c r="C95" s="8" t="s">
        <v>14</v>
      </c>
      <c r="D95" s="8" t="s">
        <v>15</v>
      </c>
      <c r="E95" s="10" t="s">
        <v>16</v>
      </c>
      <c r="F95" s="11">
        <v>42837</v>
      </c>
      <c r="G95" s="11">
        <v>42837</v>
      </c>
      <c r="H95" s="10" t="s">
        <v>137</v>
      </c>
      <c r="I95" s="10" t="s">
        <v>138</v>
      </c>
      <c r="L95" s="12">
        <v>48.95</v>
      </c>
      <c r="N95" s="29">
        <f t="shared" si="3"/>
        <v>48.95</v>
      </c>
      <c r="O95" s="20"/>
    </row>
    <row r="96" spans="1:15" ht="38.25" x14ac:dyDescent="0.25">
      <c r="A96" s="30"/>
      <c r="B96" s="3" t="s">
        <v>165</v>
      </c>
      <c r="C96" s="8" t="s">
        <v>14</v>
      </c>
      <c r="D96" s="8" t="s">
        <v>15</v>
      </c>
      <c r="E96" s="10" t="s">
        <v>16</v>
      </c>
      <c r="F96" s="11">
        <v>42919</v>
      </c>
      <c r="G96" s="11">
        <v>42920</v>
      </c>
      <c r="H96" s="10" t="s">
        <v>139</v>
      </c>
      <c r="I96" s="10" t="s">
        <v>140</v>
      </c>
      <c r="J96" s="12">
        <v>611.58000000000004</v>
      </c>
      <c r="K96" s="12">
        <v>100.11</v>
      </c>
      <c r="L96" s="12">
        <v>8.69</v>
      </c>
      <c r="M96" s="12">
        <v>96</v>
      </c>
      <c r="N96" s="29">
        <f t="shared" si="3"/>
        <v>816.38000000000011</v>
      </c>
      <c r="O96" s="20"/>
    </row>
    <row r="97" spans="1:15" ht="25.5" x14ac:dyDescent="0.25">
      <c r="A97" s="30"/>
      <c r="B97" s="3" t="s">
        <v>168</v>
      </c>
      <c r="C97" s="8" t="s">
        <v>41</v>
      </c>
      <c r="D97" s="8" t="s">
        <v>28</v>
      </c>
      <c r="E97" s="10" t="s">
        <v>42</v>
      </c>
      <c r="F97" s="11">
        <v>42934</v>
      </c>
      <c r="G97" s="11">
        <v>42935</v>
      </c>
      <c r="H97" s="10" t="s">
        <v>141</v>
      </c>
      <c r="I97" s="10" t="s">
        <v>142</v>
      </c>
      <c r="K97" s="12">
        <v>90</v>
      </c>
      <c r="L97" s="12">
        <f>148.8+97.5</f>
        <v>246.3</v>
      </c>
      <c r="N97" s="29">
        <f t="shared" si="3"/>
        <v>336.3</v>
      </c>
      <c r="O97" s="20"/>
    </row>
    <row r="98" spans="1:15" ht="76.5" x14ac:dyDescent="0.25">
      <c r="A98" s="30"/>
      <c r="B98" s="3" t="s">
        <v>172</v>
      </c>
      <c r="C98" s="8" t="s">
        <v>121</v>
      </c>
      <c r="D98" s="8" t="s">
        <v>28</v>
      </c>
      <c r="E98" s="10" t="s">
        <v>29</v>
      </c>
      <c r="F98" s="11">
        <v>42926</v>
      </c>
      <c r="G98" s="11">
        <v>42926</v>
      </c>
      <c r="H98" s="10" t="s">
        <v>22</v>
      </c>
      <c r="I98" s="10" t="s">
        <v>143</v>
      </c>
      <c r="M98" s="12">
        <v>40</v>
      </c>
      <c r="N98" s="29">
        <f t="shared" si="3"/>
        <v>40</v>
      </c>
      <c r="O98" s="20"/>
    </row>
    <row r="99" spans="1:15" ht="25.5" x14ac:dyDescent="0.25">
      <c r="A99" s="30"/>
      <c r="B99" s="3" t="s">
        <v>166</v>
      </c>
      <c r="C99" s="8" t="s">
        <v>33</v>
      </c>
      <c r="D99" s="8" t="s">
        <v>15</v>
      </c>
      <c r="E99" s="10" t="s">
        <v>34</v>
      </c>
      <c r="F99" s="11">
        <v>42929</v>
      </c>
      <c r="G99" s="11">
        <v>42929</v>
      </c>
      <c r="H99" s="10" t="s">
        <v>36</v>
      </c>
      <c r="I99" s="10" t="s">
        <v>144</v>
      </c>
      <c r="M99" s="12">
        <v>129.80000000000001</v>
      </c>
      <c r="N99" s="29">
        <f t="shared" si="3"/>
        <v>129.80000000000001</v>
      </c>
      <c r="O99" s="20"/>
    </row>
    <row r="100" spans="1:15" ht="25.5" x14ac:dyDescent="0.25">
      <c r="A100" s="30"/>
      <c r="B100" s="3" t="s">
        <v>163</v>
      </c>
      <c r="C100" s="8" t="s">
        <v>20</v>
      </c>
      <c r="D100" s="8" t="s">
        <v>15</v>
      </c>
      <c r="E100" s="10" t="s">
        <v>21</v>
      </c>
      <c r="F100" s="11">
        <v>42935</v>
      </c>
      <c r="G100" s="11">
        <v>42935</v>
      </c>
      <c r="H100" s="10" t="s">
        <v>36</v>
      </c>
      <c r="I100" s="10" t="s">
        <v>144</v>
      </c>
      <c r="M100" s="12">
        <v>120.01</v>
      </c>
      <c r="N100" s="29">
        <f t="shared" si="3"/>
        <v>120.01</v>
      </c>
      <c r="O100" s="20"/>
    </row>
    <row r="101" spans="1:15" ht="25.5" x14ac:dyDescent="0.25">
      <c r="A101" s="30"/>
      <c r="B101" s="3" t="s">
        <v>168</v>
      </c>
      <c r="C101" s="8" t="s">
        <v>41</v>
      </c>
      <c r="D101" s="8" t="s">
        <v>28</v>
      </c>
      <c r="E101" s="10" t="s">
        <v>42</v>
      </c>
      <c r="F101" s="11">
        <v>42942</v>
      </c>
      <c r="G101" s="11">
        <v>42942</v>
      </c>
      <c r="H101" s="10" t="s">
        <v>145</v>
      </c>
      <c r="I101" s="10" t="s">
        <v>148</v>
      </c>
      <c r="M101" s="12">
        <v>25</v>
      </c>
      <c r="N101" s="29">
        <f t="shared" si="3"/>
        <v>25</v>
      </c>
      <c r="O101" s="20"/>
    </row>
    <row r="102" spans="1:15" ht="38.25" x14ac:dyDescent="0.25">
      <c r="A102" s="30"/>
      <c r="B102" s="3" t="s">
        <v>168</v>
      </c>
      <c r="C102" s="8" t="s">
        <v>41</v>
      </c>
      <c r="D102" s="8" t="s">
        <v>28</v>
      </c>
      <c r="E102" s="10" t="s">
        <v>42</v>
      </c>
      <c r="F102" s="11">
        <v>42986</v>
      </c>
      <c r="G102" s="11">
        <v>42986</v>
      </c>
      <c r="H102" s="10" t="s">
        <v>146</v>
      </c>
      <c r="I102" s="10" t="s">
        <v>149</v>
      </c>
      <c r="M102" s="12">
        <v>89.99</v>
      </c>
      <c r="N102" s="29">
        <f t="shared" si="3"/>
        <v>89.99</v>
      </c>
      <c r="O102" s="20"/>
    </row>
    <row r="103" spans="1:15" ht="51" x14ac:dyDescent="0.25">
      <c r="A103" s="30"/>
      <c r="B103" s="3" t="s">
        <v>166</v>
      </c>
      <c r="C103" s="8" t="s">
        <v>33</v>
      </c>
      <c r="D103" s="8" t="s">
        <v>15</v>
      </c>
      <c r="E103" s="10" t="s">
        <v>34</v>
      </c>
      <c r="F103" s="11">
        <v>42986</v>
      </c>
      <c r="G103" s="11">
        <v>42986</v>
      </c>
      <c r="H103" s="10" t="s">
        <v>147</v>
      </c>
      <c r="I103" s="10" t="s">
        <v>149</v>
      </c>
      <c r="M103" s="12">
        <v>170.06</v>
      </c>
      <c r="N103" s="29">
        <f t="shared" si="3"/>
        <v>170.06</v>
      </c>
      <c r="O103" s="20"/>
    </row>
    <row r="104" spans="1:15" ht="51" x14ac:dyDescent="0.25">
      <c r="A104" s="30"/>
      <c r="B104" s="3" t="s">
        <v>171</v>
      </c>
      <c r="C104" s="8" t="s">
        <v>56</v>
      </c>
      <c r="D104" s="10" t="s">
        <v>57</v>
      </c>
      <c r="E104" s="10" t="s">
        <v>58</v>
      </c>
      <c r="F104" s="11">
        <v>42989</v>
      </c>
      <c r="G104" s="11">
        <v>42989</v>
      </c>
      <c r="H104" s="10" t="s">
        <v>137</v>
      </c>
      <c r="I104" s="10" t="s">
        <v>150</v>
      </c>
      <c r="M104" s="12">
        <v>89.99</v>
      </c>
      <c r="N104" s="29">
        <f t="shared" si="3"/>
        <v>89.99</v>
      </c>
      <c r="O104" s="20"/>
    </row>
    <row r="105" spans="1:15" ht="25.5" x14ac:dyDescent="0.25">
      <c r="A105" s="30"/>
      <c r="B105" s="3" t="s">
        <v>166</v>
      </c>
      <c r="C105" s="8" t="s">
        <v>33</v>
      </c>
      <c r="D105" s="8" t="s">
        <v>15</v>
      </c>
      <c r="E105" s="10" t="s">
        <v>34</v>
      </c>
      <c r="F105" s="11">
        <v>42989</v>
      </c>
      <c r="G105" s="11">
        <v>42989</v>
      </c>
      <c r="H105" s="10" t="s">
        <v>22</v>
      </c>
      <c r="I105" s="10" t="s">
        <v>67</v>
      </c>
      <c r="M105" s="12">
        <v>20.010000000000002</v>
      </c>
      <c r="N105" s="29">
        <f t="shared" si="3"/>
        <v>20.010000000000002</v>
      </c>
      <c r="O105" s="20"/>
    </row>
    <row r="106" spans="1:15" x14ac:dyDescent="0.25">
      <c r="A106" s="30"/>
      <c r="B106" s="3" t="s">
        <v>172</v>
      </c>
      <c r="C106" s="8" t="s">
        <v>121</v>
      </c>
      <c r="D106" s="8" t="s">
        <v>28</v>
      </c>
      <c r="E106" s="10" t="s">
        <v>29</v>
      </c>
      <c r="F106" s="11">
        <v>43026</v>
      </c>
      <c r="G106" s="11">
        <v>43026</v>
      </c>
      <c r="H106" s="10" t="s">
        <v>36</v>
      </c>
      <c r="I106" s="10" t="s">
        <v>151</v>
      </c>
      <c r="M106" s="12">
        <v>7.1</v>
      </c>
      <c r="N106" s="29">
        <f t="shared" si="3"/>
        <v>7.1</v>
      </c>
      <c r="O106" s="20"/>
    </row>
    <row r="107" spans="1:15" ht="84" customHeight="1" x14ac:dyDescent="0.25">
      <c r="A107" s="30"/>
      <c r="B107" s="3" t="s">
        <v>172</v>
      </c>
      <c r="C107" s="8" t="s">
        <v>121</v>
      </c>
      <c r="D107" s="8" t="s">
        <v>28</v>
      </c>
      <c r="E107" s="10" t="s">
        <v>29</v>
      </c>
      <c r="F107" s="11">
        <v>43027</v>
      </c>
      <c r="G107" s="11">
        <v>43027</v>
      </c>
      <c r="H107" s="10" t="s">
        <v>45</v>
      </c>
      <c r="I107" s="10" t="s">
        <v>152</v>
      </c>
      <c r="J107" s="12">
        <v>588.15</v>
      </c>
      <c r="M107" s="12">
        <f>30+30</f>
        <v>60</v>
      </c>
      <c r="N107" s="29">
        <f t="shared" si="3"/>
        <v>648.15</v>
      </c>
      <c r="O107" s="20"/>
    </row>
    <row r="108" spans="1:15" ht="51" x14ac:dyDescent="0.25">
      <c r="A108" s="30"/>
      <c r="B108" s="3" t="s">
        <v>171</v>
      </c>
      <c r="C108" s="8" t="s">
        <v>56</v>
      </c>
      <c r="D108" s="10" t="s">
        <v>57</v>
      </c>
      <c r="E108" s="10" t="s">
        <v>58</v>
      </c>
      <c r="F108" s="11">
        <v>43014</v>
      </c>
      <c r="G108" s="11">
        <v>43014</v>
      </c>
      <c r="H108" s="10" t="s">
        <v>22</v>
      </c>
      <c r="I108" s="10" t="s">
        <v>153</v>
      </c>
      <c r="M108" s="12">
        <v>7.9</v>
      </c>
      <c r="N108" s="29">
        <f t="shared" si="3"/>
        <v>7.9</v>
      </c>
      <c r="O108" s="20"/>
    </row>
    <row r="109" spans="1:15" ht="51" x14ac:dyDescent="0.25">
      <c r="A109" s="30"/>
      <c r="B109" s="3" t="s">
        <v>171</v>
      </c>
      <c r="C109" s="8" t="s">
        <v>56</v>
      </c>
      <c r="D109" s="10" t="s">
        <v>57</v>
      </c>
      <c r="E109" s="10" t="s">
        <v>58</v>
      </c>
      <c r="F109" s="11">
        <v>43031</v>
      </c>
      <c r="G109" s="11">
        <v>43035</v>
      </c>
      <c r="H109" s="10" t="s">
        <v>154</v>
      </c>
      <c r="I109" s="10" t="s">
        <v>155</v>
      </c>
      <c r="M109" s="12">
        <f>20.01+121+61.59+95.04</f>
        <v>297.64</v>
      </c>
      <c r="N109" s="29">
        <f t="shared" si="3"/>
        <v>297.64</v>
      </c>
      <c r="O109" s="20"/>
    </row>
    <row r="110" spans="1:15" ht="25.5" x14ac:dyDescent="0.25">
      <c r="A110" s="30"/>
      <c r="B110" s="3" t="s">
        <v>172</v>
      </c>
      <c r="C110" s="8" t="s">
        <v>121</v>
      </c>
      <c r="D110" s="8" t="s">
        <v>28</v>
      </c>
      <c r="E110" s="10" t="s">
        <v>29</v>
      </c>
      <c r="F110" s="11">
        <v>42993</v>
      </c>
      <c r="G110" s="11">
        <v>42993</v>
      </c>
      <c r="H110" s="10" t="s">
        <v>22</v>
      </c>
      <c r="I110" s="10" t="s">
        <v>156</v>
      </c>
      <c r="M110" s="12">
        <v>20.010000000000002</v>
      </c>
      <c r="N110" s="29">
        <f t="shared" si="3"/>
        <v>20.010000000000002</v>
      </c>
      <c r="O110" s="20"/>
    </row>
    <row r="111" spans="1:15" ht="25.5" x14ac:dyDescent="0.25">
      <c r="A111" s="30"/>
      <c r="B111" s="3" t="s">
        <v>170</v>
      </c>
      <c r="C111" s="8" t="s">
        <v>12</v>
      </c>
      <c r="D111" s="8" t="s">
        <v>15</v>
      </c>
      <c r="E111" s="10" t="s">
        <v>47</v>
      </c>
      <c r="F111" s="11">
        <v>43013</v>
      </c>
      <c r="G111" s="11">
        <v>43013</v>
      </c>
      <c r="H111" s="10" t="s">
        <v>22</v>
      </c>
      <c r="I111" s="10" t="s">
        <v>156</v>
      </c>
      <c r="M111" s="12">
        <v>48.07</v>
      </c>
      <c r="N111" s="29">
        <f t="shared" si="3"/>
        <v>48.07</v>
      </c>
      <c r="O111" s="20"/>
    </row>
    <row r="112" spans="1:15" ht="51" x14ac:dyDescent="0.25">
      <c r="A112" s="30"/>
      <c r="B112" s="3" t="s">
        <v>171</v>
      </c>
      <c r="C112" s="8" t="s">
        <v>56</v>
      </c>
      <c r="D112" s="10" t="s">
        <v>57</v>
      </c>
      <c r="E112" s="10" t="s">
        <v>58</v>
      </c>
      <c r="F112" s="11">
        <v>43031</v>
      </c>
      <c r="G112" s="11">
        <v>43031</v>
      </c>
      <c r="H112" s="10" t="s">
        <v>22</v>
      </c>
      <c r="I112" s="10" t="s">
        <v>156</v>
      </c>
      <c r="M112" s="12">
        <v>20.010000000000002</v>
      </c>
      <c r="N112" s="29">
        <f t="shared" si="3"/>
        <v>20.010000000000002</v>
      </c>
      <c r="O112" s="20"/>
    </row>
    <row r="113" spans="1:15" ht="51" x14ac:dyDescent="0.25">
      <c r="A113" s="30"/>
      <c r="B113" s="3" t="s">
        <v>171</v>
      </c>
      <c r="C113" s="8" t="s">
        <v>56</v>
      </c>
      <c r="D113" s="10" t="s">
        <v>57</v>
      </c>
      <c r="E113" s="10" t="s">
        <v>58</v>
      </c>
      <c r="F113" s="11">
        <v>43033</v>
      </c>
      <c r="G113" s="11">
        <v>43033</v>
      </c>
      <c r="H113" s="10" t="s">
        <v>173</v>
      </c>
      <c r="I113" s="10" t="s">
        <v>156</v>
      </c>
      <c r="M113" s="12">
        <v>121</v>
      </c>
      <c r="N113" s="29">
        <f t="shared" si="3"/>
        <v>121</v>
      </c>
      <c r="O113" s="20"/>
    </row>
    <row r="114" spans="1:15" ht="63.75" x14ac:dyDescent="0.25">
      <c r="A114" s="30"/>
      <c r="B114" s="3" t="s">
        <v>167</v>
      </c>
      <c r="C114" s="8" t="s">
        <v>13</v>
      </c>
      <c r="D114" s="8" t="s">
        <v>28</v>
      </c>
      <c r="E114" s="10" t="s">
        <v>37</v>
      </c>
      <c r="F114" s="11">
        <v>43034</v>
      </c>
      <c r="G114" s="11">
        <v>43034</v>
      </c>
      <c r="H114" s="10" t="s">
        <v>22</v>
      </c>
      <c r="I114" s="10" t="s">
        <v>156</v>
      </c>
      <c r="M114" s="12">
        <v>61.6</v>
      </c>
      <c r="N114" s="29">
        <f t="shared" si="3"/>
        <v>61.6</v>
      </c>
      <c r="O114" s="20"/>
    </row>
    <row r="115" spans="1:15" ht="63.75" x14ac:dyDescent="0.25">
      <c r="A115" s="30"/>
      <c r="B115" s="3" t="s">
        <v>167</v>
      </c>
      <c r="C115" s="8" t="s">
        <v>13</v>
      </c>
      <c r="D115" s="8" t="s">
        <v>28</v>
      </c>
      <c r="E115" s="10" t="s">
        <v>37</v>
      </c>
      <c r="F115" s="11">
        <v>43035</v>
      </c>
      <c r="G115" s="11">
        <v>43035</v>
      </c>
      <c r="H115" s="10" t="s">
        <v>22</v>
      </c>
      <c r="I115" s="10" t="s">
        <v>156</v>
      </c>
      <c r="M115" s="12">
        <v>95.04</v>
      </c>
      <c r="N115" s="29">
        <f t="shared" si="3"/>
        <v>95.04</v>
      </c>
      <c r="O115" s="20"/>
    </row>
    <row r="116" spans="1:15" ht="25.5" x14ac:dyDescent="0.25">
      <c r="A116" s="30"/>
      <c r="B116" s="3" t="s">
        <v>163</v>
      </c>
      <c r="C116" s="8" t="s">
        <v>20</v>
      </c>
      <c r="D116" s="8" t="s">
        <v>15</v>
      </c>
      <c r="E116" s="10" t="s">
        <v>21</v>
      </c>
      <c r="F116" s="11">
        <v>43054</v>
      </c>
      <c r="G116" s="11">
        <v>43054</v>
      </c>
      <c r="H116" s="10" t="s">
        <v>22</v>
      </c>
      <c r="I116" s="10" t="s">
        <v>157</v>
      </c>
      <c r="M116" s="12">
        <v>42.9</v>
      </c>
      <c r="N116" s="29">
        <f t="shared" si="3"/>
        <v>42.9</v>
      </c>
      <c r="O116" s="20"/>
    </row>
    <row r="117" spans="1:15" ht="25.5" x14ac:dyDescent="0.25">
      <c r="A117" s="30"/>
      <c r="B117" s="3" t="s">
        <v>168</v>
      </c>
      <c r="C117" s="8" t="s">
        <v>41</v>
      </c>
      <c r="D117" s="8" t="s">
        <v>28</v>
      </c>
      <c r="E117" s="10" t="s">
        <v>42</v>
      </c>
      <c r="F117" s="11">
        <v>43048</v>
      </c>
      <c r="G117" s="11">
        <v>43048</v>
      </c>
      <c r="H117" s="10" t="s">
        <v>174</v>
      </c>
      <c r="I117" s="10" t="s">
        <v>156</v>
      </c>
      <c r="M117" s="12">
        <v>25</v>
      </c>
      <c r="N117" s="29">
        <f t="shared" si="3"/>
        <v>25</v>
      </c>
      <c r="O117" s="20"/>
    </row>
    <row r="118" spans="1:15" ht="25.5" x14ac:dyDescent="0.25">
      <c r="A118" s="30"/>
      <c r="B118" s="3" t="s">
        <v>172</v>
      </c>
      <c r="C118" s="8" t="s">
        <v>121</v>
      </c>
      <c r="D118" s="8" t="s">
        <v>28</v>
      </c>
      <c r="E118" s="10" t="s">
        <v>29</v>
      </c>
      <c r="F118" s="11">
        <v>43049</v>
      </c>
      <c r="G118" s="11">
        <v>43049</v>
      </c>
      <c r="H118" s="10" t="s">
        <v>22</v>
      </c>
      <c r="I118" s="10" t="s">
        <v>156</v>
      </c>
      <c r="M118" s="12">
        <v>40</v>
      </c>
      <c r="N118" s="29">
        <f t="shared" si="3"/>
        <v>40</v>
      </c>
      <c r="O118" s="20"/>
    </row>
    <row r="119" spans="1:15" ht="25.5" x14ac:dyDescent="0.25">
      <c r="A119" s="30"/>
      <c r="B119" s="3" t="s">
        <v>172</v>
      </c>
      <c r="C119" s="8" t="s">
        <v>121</v>
      </c>
      <c r="D119" s="8" t="s">
        <v>28</v>
      </c>
      <c r="E119" s="10" t="s">
        <v>29</v>
      </c>
      <c r="F119" s="11">
        <v>43057</v>
      </c>
      <c r="G119" s="11">
        <v>43057</v>
      </c>
      <c r="H119" s="10" t="s">
        <v>175</v>
      </c>
      <c r="I119" s="10" t="s">
        <v>156</v>
      </c>
      <c r="M119" s="12">
        <v>140</v>
      </c>
      <c r="N119" s="29">
        <f t="shared" si="3"/>
        <v>140</v>
      </c>
      <c r="O119" s="20"/>
    </row>
    <row r="120" spans="1:15" ht="51" x14ac:dyDescent="0.25">
      <c r="A120" s="30"/>
      <c r="B120" s="3" t="s">
        <v>171</v>
      </c>
      <c r="C120" s="8" t="s">
        <v>56</v>
      </c>
      <c r="D120" s="10" t="s">
        <v>57</v>
      </c>
      <c r="E120" s="10" t="s">
        <v>58</v>
      </c>
      <c r="F120" s="11">
        <v>43057</v>
      </c>
      <c r="G120" s="11">
        <v>43057</v>
      </c>
      <c r="H120" s="10" t="s">
        <v>22</v>
      </c>
      <c r="I120" s="10" t="s">
        <v>156</v>
      </c>
      <c r="M120" s="12">
        <v>50</v>
      </c>
      <c r="N120" s="29">
        <f t="shared" si="3"/>
        <v>50</v>
      </c>
      <c r="O120" s="20"/>
    </row>
    <row r="121" spans="1:15" ht="25.5" x14ac:dyDescent="0.25">
      <c r="A121" s="30"/>
      <c r="B121" s="3" t="s">
        <v>170</v>
      </c>
      <c r="C121" s="8" t="s">
        <v>12</v>
      </c>
      <c r="D121" s="8" t="s">
        <v>15</v>
      </c>
      <c r="E121" s="10" t="s">
        <v>47</v>
      </c>
      <c r="F121" s="11">
        <v>43061</v>
      </c>
      <c r="G121" s="11">
        <v>43062</v>
      </c>
      <c r="H121" s="10" t="s">
        <v>45</v>
      </c>
      <c r="I121" s="10" t="s">
        <v>159</v>
      </c>
      <c r="L121" s="12">
        <v>167.53</v>
      </c>
      <c r="M121" s="12">
        <v>22</v>
      </c>
      <c r="N121" s="29">
        <f>SUM(J121:M121)</f>
        <v>189.53</v>
      </c>
      <c r="O121" s="20"/>
    </row>
    <row r="122" spans="1:15" ht="25.5" x14ac:dyDescent="0.25">
      <c r="A122" s="30"/>
      <c r="B122" s="3" t="s">
        <v>163</v>
      </c>
      <c r="C122" s="8" t="s">
        <v>20</v>
      </c>
      <c r="D122" s="8" t="s">
        <v>15</v>
      </c>
      <c r="E122" s="10" t="s">
        <v>21</v>
      </c>
      <c r="F122" s="11">
        <v>43062</v>
      </c>
      <c r="G122" s="11">
        <v>43062</v>
      </c>
      <c r="H122" s="10" t="s">
        <v>176</v>
      </c>
      <c r="I122" s="10" t="s">
        <v>156</v>
      </c>
      <c r="M122" s="12">
        <v>30</v>
      </c>
      <c r="N122" s="29">
        <f t="shared" si="3"/>
        <v>30</v>
      </c>
      <c r="O122" s="20"/>
    </row>
    <row r="123" spans="1:15" ht="63.75" x14ac:dyDescent="0.25">
      <c r="A123" s="30"/>
      <c r="B123" s="3" t="s">
        <v>167</v>
      </c>
      <c r="C123" s="8" t="s">
        <v>13</v>
      </c>
      <c r="D123" s="8" t="s">
        <v>28</v>
      </c>
      <c r="E123" s="10" t="s">
        <v>37</v>
      </c>
      <c r="F123" s="11">
        <v>43062</v>
      </c>
      <c r="G123" s="11">
        <v>43062</v>
      </c>
      <c r="H123" s="10" t="s">
        <v>94</v>
      </c>
      <c r="I123" s="10" t="s">
        <v>158</v>
      </c>
      <c r="L123" s="12">
        <v>148.6</v>
      </c>
      <c r="N123" s="29">
        <f t="shared" si="3"/>
        <v>148.6</v>
      </c>
      <c r="O123" s="20"/>
    </row>
    <row r="124" spans="1:15" ht="51" x14ac:dyDescent="0.25">
      <c r="A124" s="30"/>
      <c r="B124" s="3" t="s">
        <v>171</v>
      </c>
      <c r="C124" s="8" t="s">
        <v>56</v>
      </c>
      <c r="D124" s="10" t="s">
        <v>57</v>
      </c>
      <c r="E124" s="10" t="s">
        <v>58</v>
      </c>
      <c r="F124" s="11">
        <v>43063</v>
      </c>
      <c r="G124" s="11">
        <v>43063</v>
      </c>
      <c r="H124" s="10" t="s">
        <v>22</v>
      </c>
      <c r="I124" s="10" t="s">
        <v>156</v>
      </c>
      <c r="M124" s="12">
        <v>50</v>
      </c>
      <c r="N124" s="29">
        <f t="shared" si="3"/>
        <v>50</v>
      </c>
      <c r="O124" s="20"/>
    </row>
    <row r="125" spans="1:15" ht="25.5" x14ac:dyDescent="0.25">
      <c r="A125" s="30"/>
      <c r="B125" s="3" t="s">
        <v>168</v>
      </c>
      <c r="C125" s="8" t="s">
        <v>41</v>
      </c>
      <c r="D125" s="8" t="s">
        <v>28</v>
      </c>
      <c r="E125" s="10" t="s">
        <v>42</v>
      </c>
      <c r="F125" s="11">
        <v>43081</v>
      </c>
      <c r="G125" s="11">
        <v>43081</v>
      </c>
      <c r="H125" s="10" t="s">
        <v>177</v>
      </c>
      <c r="I125" s="10" t="s">
        <v>156</v>
      </c>
      <c r="M125" s="12">
        <v>95</v>
      </c>
      <c r="N125" s="29">
        <f t="shared" si="3"/>
        <v>95</v>
      </c>
      <c r="O125" s="20"/>
    </row>
    <row r="126" spans="1:15" ht="25.5" x14ac:dyDescent="0.25">
      <c r="A126" s="30"/>
      <c r="B126" s="3" t="s">
        <v>169</v>
      </c>
      <c r="C126" s="8" t="s">
        <v>0</v>
      </c>
      <c r="D126" s="8" t="s">
        <v>53</v>
      </c>
      <c r="E126" s="10" t="s">
        <v>53</v>
      </c>
      <c r="F126" s="11">
        <v>43082</v>
      </c>
      <c r="G126" s="11">
        <v>43082</v>
      </c>
      <c r="H126" s="10" t="s">
        <v>22</v>
      </c>
      <c r="I126" s="10" t="s">
        <v>156</v>
      </c>
      <c r="M126" s="12">
        <v>40</v>
      </c>
      <c r="N126" s="29">
        <f t="shared" si="3"/>
        <v>40</v>
      </c>
      <c r="O126" s="20"/>
    </row>
    <row r="127" spans="1:15" ht="25.5" x14ac:dyDescent="0.25">
      <c r="A127" s="30"/>
      <c r="B127" s="3" t="s">
        <v>168</v>
      </c>
      <c r="C127" s="8" t="s">
        <v>41</v>
      </c>
      <c r="D127" s="8" t="s">
        <v>28</v>
      </c>
      <c r="E127" s="10" t="s">
        <v>42</v>
      </c>
      <c r="F127" s="11">
        <v>43082</v>
      </c>
      <c r="G127" s="11">
        <v>43082</v>
      </c>
      <c r="H127" s="10" t="s">
        <v>22</v>
      </c>
      <c r="I127" s="10" t="s">
        <v>184</v>
      </c>
      <c r="L127" s="12">
        <v>160.35</v>
      </c>
      <c r="N127" s="29">
        <f t="shared" si="3"/>
        <v>160.35</v>
      </c>
      <c r="O127" s="20"/>
    </row>
    <row r="128" spans="1:15" ht="38.25" x14ac:dyDescent="0.25">
      <c r="A128" s="30"/>
      <c r="B128" s="3" t="s">
        <v>166</v>
      </c>
      <c r="C128" s="8" t="s">
        <v>33</v>
      </c>
      <c r="D128" s="8" t="s">
        <v>15</v>
      </c>
      <c r="E128" s="10" t="s">
        <v>34</v>
      </c>
      <c r="F128" s="11">
        <v>43083</v>
      </c>
      <c r="G128" s="11">
        <v>43083</v>
      </c>
      <c r="H128" s="10" t="s">
        <v>22</v>
      </c>
      <c r="I128" s="10" t="s">
        <v>182</v>
      </c>
      <c r="L128" s="12">
        <v>418.06</v>
      </c>
      <c r="N128" s="29">
        <f t="shared" si="3"/>
        <v>418.06</v>
      </c>
      <c r="O128" s="20"/>
    </row>
    <row r="129" spans="1:15" ht="63.75" x14ac:dyDescent="0.25">
      <c r="A129" s="30"/>
      <c r="B129" s="3" t="s">
        <v>167</v>
      </c>
      <c r="C129" s="8" t="s">
        <v>13</v>
      </c>
      <c r="D129" s="8" t="s">
        <v>28</v>
      </c>
      <c r="E129" s="10" t="s">
        <v>37</v>
      </c>
      <c r="F129" s="11">
        <v>43084</v>
      </c>
      <c r="G129" s="11">
        <v>43084</v>
      </c>
      <c r="H129" s="10" t="s">
        <v>154</v>
      </c>
      <c r="I129" s="10" t="s">
        <v>183</v>
      </c>
      <c r="L129" s="12">
        <v>93</v>
      </c>
      <c r="N129" s="29">
        <f t="shared" si="3"/>
        <v>93</v>
      </c>
      <c r="O129" s="20"/>
    </row>
    <row r="130" spans="1:15" ht="51" x14ac:dyDescent="0.25">
      <c r="A130" s="30"/>
      <c r="B130" s="3" t="s">
        <v>171</v>
      </c>
      <c r="C130" s="8" t="s">
        <v>56</v>
      </c>
      <c r="D130" s="10" t="s">
        <v>57</v>
      </c>
      <c r="E130" s="10" t="s">
        <v>58</v>
      </c>
      <c r="F130" s="11">
        <v>43084</v>
      </c>
      <c r="G130" s="11">
        <v>43449</v>
      </c>
      <c r="H130" s="10" t="s">
        <v>22</v>
      </c>
      <c r="I130" s="10" t="s">
        <v>185</v>
      </c>
      <c r="M130" s="12">
        <v>5.85</v>
      </c>
      <c r="N130" s="29">
        <f t="shared" si="3"/>
        <v>5.85</v>
      </c>
      <c r="O130" s="20"/>
    </row>
    <row r="131" spans="1:15" ht="51" x14ac:dyDescent="0.25">
      <c r="A131" s="30"/>
      <c r="B131" s="3" t="s">
        <v>171</v>
      </c>
      <c r="C131" s="8" t="s">
        <v>56</v>
      </c>
      <c r="D131" s="10" t="s">
        <v>57</v>
      </c>
      <c r="E131" s="10" t="s">
        <v>58</v>
      </c>
      <c r="F131" s="11">
        <v>43085</v>
      </c>
      <c r="G131" s="11">
        <v>43450</v>
      </c>
      <c r="H131" s="10" t="s">
        <v>22</v>
      </c>
      <c r="I131" s="10" t="s">
        <v>186</v>
      </c>
      <c r="M131" s="12">
        <v>7.5</v>
      </c>
      <c r="N131" s="29">
        <f t="shared" si="3"/>
        <v>7.5</v>
      </c>
      <c r="O131" s="20"/>
    </row>
    <row r="132" spans="1:15" ht="25.5" x14ac:dyDescent="0.25">
      <c r="A132" s="30"/>
      <c r="B132" s="3" t="s">
        <v>170</v>
      </c>
      <c r="C132" s="8" t="s">
        <v>12</v>
      </c>
      <c r="D132" s="8" t="s">
        <v>15</v>
      </c>
      <c r="E132" s="10" t="s">
        <v>47</v>
      </c>
      <c r="F132" s="11">
        <v>43088</v>
      </c>
      <c r="G132" s="11">
        <v>43088</v>
      </c>
      <c r="H132" s="10" t="s">
        <v>178</v>
      </c>
      <c r="I132" s="10" t="s">
        <v>156</v>
      </c>
      <c r="M132" s="12">
        <v>25</v>
      </c>
      <c r="N132" s="29">
        <f t="shared" si="3"/>
        <v>25</v>
      </c>
      <c r="O132" s="20"/>
    </row>
    <row r="133" spans="1:15" ht="51" x14ac:dyDescent="0.25">
      <c r="A133" s="30"/>
      <c r="B133" s="3" t="s">
        <v>171</v>
      </c>
      <c r="C133" s="8" t="s">
        <v>56</v>
      </c>
      <c r="D133" s="10" t="s">
        <v>57</v>
      </c>
      <c r="E133" s="10" t="s">
        <v>58</v>
      </c>
      <c r="F133" s="11">
        <v>43090</v>
      </c>
      <c r="G133" s="11">
        <v>43090</v>
      </c>
      <c r="H133" s="10" t="s">
        <v>22</v>
      </c>
      <c r="I133" s="10" t="s">
        <v>156</v>
      </c>
      <c r="M133" s="12">
        <v>135</v>
      </c>
      <c r="N133" s="29">
        <f t="shared" si="3"/>
        <v>135</v>
      </c>
      <c r="O133" s="20"/>
    </row>
    <row r="134" spans="1:15" ht="51" x14ac:dyDescent="0.25">
      <c r="A134" s="30"/>
      <c r="B134" s="3" t="s">
        <v>171</v>
      </c>
      <c r="C134" s="8" t="s">
        <v>56</v>
      </c>
      <c r="D134" s="10" t="s">
        <v>57</v>
      </c>
      <c r="E134" s="10" t="s">
        <v>58</v>
      </c>
      <c r="F134" s="11">
        <v>43096</v>
      </c>
      <c r="G134" s="11">
        <v>43096</v>
      </c>
      <c r="H134" s="10" t="s">
        <v>22</v>
      </c>
      <c r="I134" s="10" t="s">
        <v>156</v>
      </c>
      <c r="M134" s="12">
        <v>30</v>
      </c>
      <c r="N134" s="29">
        <f t="shared" si="3"/>
        <v>30</v>
      </c>
      <c r="O134" s="20"/>
    </row>
    <row r="135" spans="1:15" ht="25.5" x14ac:dyDescent="0.25">
      <c r="A135" s="30"/>
      <c r="B135" s="3" t="s">
        <v>172</v>
      </c>
      <c r="C135" s="8" t="s">
        <v>121</v>
      </c>
      <c r="D135" s="8" t="s">
        <v>28</v>
      </c>
      <c r="E135" s="10" t="s">
        <v>29</v>
      </c>
      <c r="F135" s="11">
        <v>43097</v>
      </c>
      <c r="G135" s="11">
        <v>43097</v>
      </c>
      <c r="H135" s="10" t="s">
        <v>22</v>
      </c>
      <c r="I135" s="10" t="s">
        <v>156</v>
      </c>
      <c r="M135" s="12">
        <v>40</v>
      </c>
      <c r="N135" s="29">
        <f t="shared" si="3"/>
        <v>40</v>
      </c>
      <c r="O135" s="20"/>
    </row>
    <row r="136" spans="1:15" ht="51" x14ac:dyDescent="0.25">
      <c r="A136" s="30"/>
      <c r="B136" s="3" t="s">
        <v>171</v>
      </c>
      <c r="C136" s="8" t="s">
        <v>56</v>
      </c>
      <c r="D136" s="10" t="s">
        <v>57</v>
      </c>
      <c r="E136" s="10" t="s">
        <v>58</v>
      </c>
      <c r="F136" s="11">
        <v>43098</v>
      </c>
      <c r="G136" s="11">
        <v>43098</v>
      </c>
      <c r="H136" s="10" t="s">
        <v>22</v>
      </c>
      <c r="I136" s="10" t="s">
        <v>156</v>
      </c>
      <c r="M136" s="12">
        <v>20</v>
      </c>
      <c r="N136" s="29">
        <f t="shared" si="3"/>
        <v>20</v>
      </c>
      <c r="O136" s="20"/>
    </row>
    <row r="137" spans="1:15" x14ac:dyDescent="0.25">
      <c r="A137" s="34"/>
      <c r="B137" s="35"/>
      <c r="C137" s="36"/>
      <c r="D137" s="37"/>
      <c r="E137" s="37"/>
      <c r="F137" s="62"/>
      <c r="G137" s="62"/>
      <c r="H137" s="37"/>
      <c r="I137" s="37"/>
      <c r="J137" s="38"/>
      <c r="K137" s="38"/>
      <c r="L137" s="38"/>
      <c r="M137" s="38"/>
      <c r="N137" s="39"/>
      <c r="O137" s="20"/>
    </row>
    <row r="138" spans="1:15" ht="14.25" thickBot="1" x14ac:dyDescent="0.3">
      <c r="A138" s="34"/>
      <c r="B138" s="35"/>
      <c r="C138" s="36"/>
      <c r="D138" s="36"/>
      <c r="E138" s="37"/>
      <c r="F138" s="36"/>
      <c r="G138" s="36"/>
      <c r="H138" s="37"/>
      <c r="I138" s="37"/>
      <c r="J138" s="38"/>
      <c r="K138" s="38"/>
      <c r="L138" s="38"/>
      <c r="M138" s="38"/>
      <c r="N138" s="39">
        <f>SUM(J138:M138)</f>
        <v>0</v>
      </c>
      <c r="O138" s="20"/>
    </row>
    <row r="139" spans="1:15" ht="14.25" thickBot="1" x14ac:dyDescent="0.3">
      <c r="A139" s="40"/>
      <c r="B139" s="41"/>
      <c r="C139" s="42"/>
      <c r="D139" s="42"/>
      <c r="E139" s="43"/>
      <c r="F139" s="42"/>
      <c r="G139" s="42"/>
      <c r="H139" s="43"/>
      <c r="I139" s="43"/>
      <c r="J139" s="44">
        <f>SUM(J4:J116)</f>
        <v>6717.1899999999987</v>
      </c>
      <c r="K139" s="44">
        <f t="shared" ref="K139:M139" si="4">SUM(K4:K116)</f>
        <v>4925.3749999999991</v>
      </c>
      <c r="L139" s="44">
        <f t="shared" si="4"/>
        <v>7461.8799999999974</v>
      </c>
      <c r="M139" s="44">
        <f t="shared" si="4"/>
        <v>2049.1299999999997</v>
      </c>
      <c r="N139" s="45">
        <f>N61+N21+N3</f>
        <v>22896.465</v>
      </c>
      <c r="O139" s="20"/>
    </row>
    <row r="140" spans="1:15" x14ac:dyDescent="0.25">
      <c r="A140" s="22"/>
      <c r="B140" s="23"/>
      <c r="C140" s="22"/>
      <c r="D140" s="22"/>
      <c r="E140" s="24"/>
      <c r="F140" s="22"/>
      <c r="G140" s="22"/>
      <c r="H140" s="24"/>
      <c r="I140" s="24"/>
      <c r="J140" s="25"/>
      <c r="K140" s="25"/>
      <c r="L140" s="25"/>
      <c r="M140" s="25"/>
      <c r="N140" s="26"/>
    </row>
    <row r="143" spans="1:15" x14ac:dyDescent="0.25">
      <c r="K143" s="12" t="s">
        <v>18</v>
      </c>
    </row>
  </sheetData>
  <mergeCells count="2">
    <mergeCell ref="F1:I1"/>
    <mergeCell ref="J1:N1"/>
  </mergeCells>
  <pageMargins left="0.23622047244094491" right="0.23622047244094491" top="0.19685039370078741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Orria1</vt:lpstr>
      <vt:lpstr>Orria2</vt:lpstr>
      <vt:lpstr>Orria3</vt:lpstr>
      <vt:lpstr>Orria1!Área_de_impresión</vt:lpstr>
      <vt:lpstr>Orria1!Títulos_a_imprimir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2018-01-10T11:11:21Z</cp:lastPrinted>
  <dcterms:created xsi:type="dcterms:W3CDTF">2017-11-29T10:51:26Z</dcterms:created>
  <dcterms:modified xsi:type="dcterms:W3CDTF">2018-01-15T07:44:09Z</dcterms:modified>
</cp:coreProperties>
</file>