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drawings/drawing2.xml" ContentType="application/vnd.openxmlformats-officedocument.drawing+xml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drawings/drawing3.xml" ContentType="application/vnd.openxmlformats-officedocument.drawing+xml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drawings/drawing4.xml" ContentType="application/vnd.openxmlformats-officedocument.drawing+xml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drawings/drawing5.xml" ContentType="application/vnd.openxmlformats-officedocument.drawing+xml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2 Estabilidad presupuestaria\"/>
    </mc:Choice>
  </mc:AlternateContent>
  <xr:revisionPtr revIDLastSave="0" documentId="13_ncr:1_{40090D07-218B-4787-B4B4-7F00E87F36F3}" xr6:coauthVersionLast="47" xr6:coauthVersionMax="47" xr10:uidLastSave="{00000000-0000-0000-0000-000000000000}"/>
  <bookViews>
    <workbookView xWindow="-120" yWindow="-120" windowWidth="19440" windowHeight="15000" firstSheet="1" activeTab="5" xr2:uid="{D2D7B5A9-01D3-4F98-9EED-3EC270061498}"/>
  </bookViews>
  <sheets>
    <sheet name="Comparativo limite " sheetId="6" r:id="rId1"/>
    <sheet name="Regla Consolid" sheetId="5" r:id="rId2"/>
    <sheet name="Regla DFA" sheetId="1" r:id="rId3"/>
    <sheet name="Regla OOAA" sheetId="2" r:id="rId4"/>
    <sheet name="Regla SSPP" sheetId="3" r:id="rId5"/>
    <sheet name="Regla Fundaciones" sheetId="4" r:id="rId6"/>
  </sheets>
  <definedNames>
    <definedName name="\a" localSheetId="0">#REF!</definedName>
    <definedName name="\a" localSheetId="3">#REF!</definedName>
    <definedName name="\a">#REF!</definedName>
    <definedName name="A_impresión_IM" localSheetId="0">#REF!</definedName>
    <definedName name="A_impresión_IM" localSheetId="1">#REF!</definedName>
    <definedName name="A_impresión_IM" localSheetId="2">#REF!</definedName>
    <definedName name="A_impresión_IM" localSheetId="5">#REF!</definedName>
    <definedName name="A_impresión_IM" localSheetId="3">#REF!</definedName>
    <definedName name="A_impresión_IM" localSheetId="4">#REF!</definedName>
    <definedName name="A_impresión_IM">#REF!</definedName>
    <definedName name="APORTACIONES" localSheetId="0">#REF!</definedName>
    <definedName name="APORTACIONES" localSheetId="1">#REF!</definedName>
    <definedName name="APORTACIONES" localSheetId="2">#REF!</definedName>
    <definedName name="APORTACIONES" localSheetId="5">#REF!</definedName>
    <definedName name="APORTACIONES" localSheetId="3">#REF!</definedName>
    <definedName name="APORTACIONES" localSheetId="4">#REF!</definedName>
    <definedName name="APORTACIONES">#REF!</definedName>
    <definedName name="_xlnm.Print_Area" localSheetId="0">'Comparativo limite '!$A$1:$I$38,'Comparativo limite '!#REF!</definedName>
    <definedName name="_xlnm.Print_Area" localSheetId="1">'Regla Consolid'!$A$4:$G$37</definedName>
    <definedName name="_xlnm.Print_Area" localSheetId="2">'Regla DFA'!$A$4:$F$38</definedName>
    <definedName name="_xlnm.Print_Area" localSheetId="5">'Regla Fundaciones'!$A$1:$H$39</definedName>
    <definedName name="_xlnm.Print_Area" localSheetId="3">'Regla OOAA'!$A$1:$L$37</definedName>
    <definedName name="_xlnm.Print_Area" localSheetId="4">'Regla SSPP'!$A$1:$I$40</definedName>
    <definedName name="Ca" comment="Coeficiente Horizontal de Alava">#REF!</definedName>
    <definedName name="CapNecFin" hidden="1">#REF!</definedName>
    <definedName name="Cg" comment="Coeficiente Horizontal de Gipuzkoa">#REF!</definedName>
    <definedName name="CUPO_Y_COMPENS" localSheetId="0">#REF!</definedName>
    <definedName name="CUPO_Y_COMPENS" localSheetId="1">#REF!</definedName>
    <definedName name="CUPO_Y_COMPENS" localSheetId="2">#REF!</definedName>
    <definedName name="CUPO_Y_COMPENS" localSheetId="5">#REF!</definedName>
    <definedName name="CUPO_Y_COMPENS" localSheetId="3">#REF!</definedName>
    <definedName name="CUPO_Y_COMPENS" localSheetId="4">#REF!</definedName>
    <definedName name="CUPO_Y_COMPENS">#REF!</definedName>
    <definedName name="ddd" comment="Fondo General de Ajuste NETO total">#REF!</definedName>
    <definedName name="FONDO_SOLIDARID" localSheetId="0">#REF!</definedName>
    <definedName name="FONDO_SOLIDARID" localSheetId="1">#REF!</definedName>
    <definedName name="FONDO_SOLIDARID" localSheetId="2">#REF!</definedName>
    <definedName name="FONDO_SOLIDARID" localSheetId="5">#REF!</definedName>
    <definedName name="FONDO_SOLIDARID" localSheetId="3">#REF!</definedName>
    <definedName name="FONDO_SOLIDARID" localSheetId="4">#REF!</definedName>
    <definedName name="FONDO_SOLIDARID">#REF!</definedName>
    <definedName name="Ft" comment="Fondo General de Ajuste NETO total">#REF!</definedName>
    <definedName name="Ra" comment="Recaudación de Alava">#REF!</definedName>
    <definedName name="RECAUDACION" localSheetId="0">#REF!</definedName>
    <definedName name="RECAUDACION" localSheetId="1">#REF!</definedName>
    <definedName name="RECAUDACION" localSheetId="2">#REF!</definedName>
    <definedName name="RECAUDACION" localSheetId="5">#REF!</definedName>
    <definedName name="RECAUDACION" localSheetId="3">#REF!</definedName>
    <definedName name="RECAUDACION" localSheetId="4">#REF!</definedName>
    <definedName name="RECAUDACION">#REF!</definedName>
    <definedName name="Rg" comment="Recaudacion de Gipuzkoa">#REF!</definedName>
    <definedName name="SAPCrosstab2">#REF!</definedName>
    <definedName name="SAPCrosstab3">#REF!</definedName>
    <definedName name="SAPCrosstab4">#REF!</definedName>
    <definedName name="Títulos_a_imprimir_IM" localSheetId="0">#REF!</definedName>
    <definedName name="Títulos_a_imprimir_IM" localSheetId="1">#REF!</definedName>
    <definedName name="Títulos_a_imprimir_IM" localSheetId="2">#REF!</definedName>
    <definedName name="Títulos_a_imprimir_IM" localSheetId="5">#REF!</definedName>
    <definedName name="Títulos_a_imprimir_IM" localSheetId="3">#REF!</definedName>
    <definedName name="Títulos_a_imprimir_IM" localSheetId="4">#REF!</definedName>
    <definedName name="Títulos_a_imprimir_IM">#REF!</definedName>
    <definedName name="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D18" i="1"/>
  <c r="E31" i="6"/>
  <c r="D31" i="6"/>
  <c r="C31" i="6"/>
  <c r="G29" i="6"/>
  <c r="H29" i="6" s="1"/>
  <c r="G28" i="6"/>
  <c r="H28" i="6" s="1"/>
  <c r="G27" i="6"/>
  <c r="H27" i="6" s="1"/>
  <c r="G26" i="6"/>
  <c r="H26" i="6" s="1"/>
  <c r="G25" i="6"/>
  <c r="H25" i="6" s="1"/>
  <c r="G23" i="6"/>
  <c r="H23" i="6" s="1"/>
  <c r="G22" i="6"/>
  <c r="H22" i="6" s="1"/>
  <c r="H21" i="6"/>
  <c r="G21" i="6"/>
  <c r="G20" i="6"/>
  <c r="H20" i="6" s="1"/>
  <c r="G19" i="6"/>
  <c r="H19" i="6" s="1"/>
  <c r="G18" i="6"/>
  <c r="H18" i="6" s="1"/>
  <c r="G17" i="6"/>
  <c r="H17" i="6" s="1"/>
  <c r="F31" i="6"/>
  <c r="E33" i="5"/>
  <c r="E32" i="5"/>
  <c r="F31" i="5"/>
  <c r="F30" i="5"/>
  <c r="F29" i="5"/>
  <c r="F28" i="5"/>
  <c r="F27" i="5"/>
  <c r="F26" i="5"/>
  <c r="F25" i="5"/>
  <c r="F24" i="5"/>
  <c r="D32" i="5"/>
  <c r="F23" i="5"/>
  <c r="F15" i="5"/>
  <c r="H39" i="4"/>
  <c r="H37" i="4"/>
  <c r="F35" i="4"/>
  <c r="E35" i="4"/>
  <c r="H36" i="4"/>
  <c r="H35" i="4" s="1"/>
  <c r="G35" i="4"/>
  <c r="D35" i="4"/>
  <c r="C35" i="4"/>
  <c r="H33" i="4"/>
  <c r="H32" i="4"/>
  <c r="H31" i="4"/>
  <c r="H30" i="4"/>
  <c r="H29" i="4"/>
  <c r="H28" i="4"/>
  <c r="H27" i="4"/>
  <c r="H26" i="4"/>
  <c r="H25" i="4"/>
  <c r="F34" i="4"/>
  <c r="D34" i="4"/>
  <c r="D38" i="4" s="1"/>
  <c r="G34" i="4"/>
  <c r="G38" i="4" s="1"/>
  <c r="E34" i="4"/>
  <c r="E38" i="4" s="1"/>
  <c r="C34" i="4"/>
  <c r="C38" i="4" s="1"/>
  <c r="H17" i="4"/>
  <c r="I40" i="3"/>
  <c r="I38" i="3"/>
  <c r="H36" i="3"/>
  <c r="F36" i="3"/>
  <c r="D36" i="3"/>
  <c r="I37" i="3"/>
  <c r="I36" i="3" s="1"/>
  <c r="G36" i="3"/>
  <c r="C36" i="3"/>
  <c r="I34" i="3"/>
  <c r="I33" i="3"/>
  <c r="I32" i="3"/>
  <c r="I31" i="3"/>
  <c r="I30" i="3"/>
  <c r="I29" i="3"/>
  <c r="H35" i="3"/>
  <c r="H39" i="3" s="1"/>
  <c r="F35" i="3"/>
  <c r="F39" i="3" s="1"/>
  <c r="I28" i="3"/>
  <c r="I27" i="3"/>
  <c r="I26" i="3"/>
  <c r="I25" i="3"/>
  <c r="G35" i="3"/>
  <c r="G39" i="3" s="1"/>
  <c r="I24" i="3"/>
  <c r="C35" i="3"/>
  <c r="C39" i="3" s="1"/>
  <c r="I18" i="3"/>
  <c r="D37" i="2"/>
  <c r="K36" i="2"/>
  <c r="L36" i="2" s="1"/>
  <c r="G36" i="2"/>
  <c r="K35" i="2"/>
  <c r="G35" i="2"/>
  <c r="K34" i="2"/>
  <c r="G34" i="2"/>
  <c r="L34" i="2" s="1"/>
  <c r="K33" i="2"/>
  <c r="G33" i="2"/>
  <c r="J32" i="2"/>
  <c r="J37" i="2" s="1"/>
  <c r="J15" i="2" s="1"/>
  <c r="I32" i="2"/>
  <c r="I37" i="2" s="1"/>
  <c r="H32" i="2"/>
  <c r="K32" i="2" s="1"/>
  <c r="F32" i="2"/>
  <c r="F37" i="2" s="1"/>
  <c r="D32" i="2"/>
  <c r="K31" i="2"/>
  <c r="G31" i="2"/>
  <c r="L31" i="2" s="1"/>
  <c r="K30" i="2"/>
  <c r="G30" i="2"/>
  <c r="L30" i="2" s="1"/>
  <c r="K29" i="2"/>
  <c r="L29" i="2" s="1"/>
  <c r="G29" i="2"/>
  <c r="L28" i="2"/>
  <c r="K27" i="2"/>
  <c r="L27" i="2" s="1"/>
  <c r="G27" i="2"/>
  <c r="K25" i="2"/>
  <c r="G25" i="2"/>
  <c r="L25" i="2" s="1"/>
  <c r="K24" i="2"/>
  <c r="G24" i="2"/>
  <c r="K23" i="2"/>
  <c r="G23" i="2"/>
  <c r="L23" i="2" s="1"/>
  <c r="K22" i="2"/>
  <c r="E32" i="2"/>
  <c r="E37" i="2" s="1"/>
  <c r="I18" i="6" s="1"/>
  <c r="L17" i="2"/>
  <c r="K17" i="2"/>
  <c r="G17" i="2"/>
  <c r="I15" i="2"/>
  <c r="K12" i="2"/>
  <c r="I13" i="3" s="1"/>
  <c r="H12" i="4" s="1"/>
  <c r="F37" i="1"/>
  <c r="F36" i="1"/>
  <c r="E34" i="1"/>
  <c r="E33" i="1"/>
  <c r="D33" i="1"/>
  <c r="F32" i="1"/>
  <c r="F31" i="1"/>
  <c r="F30" i="1"/>
  <c r="F29" i="1"/>
  <c r="F28" i="1"/>
  <c r="F27" i="1"/>
  <c r="F26" i="1"/>
  <c r="F25" i="1"/>
  <c r="F24" i="1"/>
  <c r="F23" i="1"/>
  <c r="F38" i="4" l="1"/>
  <c r="F15" i="4" s="1"/>
  <c r="F33" i="1"/>
  <c r="G31" i="6"/>
  <c r="D35" i="5"/>
  <c r="F35" i="5" s="1"/>
  <c r="L35" i="2"/>
  <c r="G22" i="2"/>
  <c r="L22" i="2" s="1"/>
  <c r="L24" i="2"/>
  <c r="I19" i="6"/>
  <c r="F15" i="2"/>
  <c r="I23" i="6"/>
  <c r="F16" i="3"/>
  <c r="F32" i="5"/>
  <c r="E15" i="2"/>
  <c r="I17" i="6"/>
  <c r="G37" i="2"/>
  <c r="D15" i="2"/>
  <c r="G15" i="2" s="1"/>
  <c r="I20" i="6"/>
  <c r="C16" i="3"/>
  <c r="I24" i="6"/>
  <c r="G16" i="3"/>
  <c r="I28" i="6"/>
  <c r="E15" i="4"/>
  <c r="I27" i="6"/>
  <c r="D15" i="4"/>
  <c r="F35" i="1"/>
  <c r="D34" i="1"/>
  <c r="D34" i="5"/>
  <c r="H37" i="2"/>
  <c r="I25" i="6"/>
  <c r="H16" i="3"/>
  <c r="G32" i="2"/>
  <c r="L32" i="2" s="1"/>
  <c r="D36" i="5"/>
  <c r="F36" i="5" s="1"/>
  <c r="I35" i="3"/>
  <c r="I39" i="3" s="1"/>
  <c r="I26" i="6"/>
  <c r="C15" i="4"/>
  <c r="I30" i="6"/>
  <c r="G15" i="4"/>
  <c r="I29" i="6"/>
  <c r="D35" i="3"/>
  <c r="D39" i="3" s="1"/>
  <c r="E36" i="3"/>
  <c r="H24" i="4"/>
  <c r="E35" i="3"/>
  <c r="E39" i="3" s="1"/>
  <c r="H23" i="4"/>
  <c r="E38" i="1"/>
  <c r="E37" i="5"/>
  <c r="F34" i="5" l="1"/>
  <c r="D33" i="5"/>
  <c r="H34" i="4"/>
  <c r="H38" i="4" s="1"/>
  <c r="I21" i="6"/>
  <c r="D16" i="3"/>
  <c r="F34" i="1"/>
  <c r="D38" i="1"/>
  <c r="E18" i="5"/>
  <c r="I22" i="6"/>
  <c r="E16" i="3"/>
  <c r="H15" i="4"/>
  <c r="K37" i="2"/>
  <c r="L37" i="2" s="1"/>
  <c r="H15" i="2"/>
  <c r="K15" i="2" s="1"/>
  <c r="L15" i="2" s="1"/>
  <c r="I16" i="3" l="1"/>
  <c r="I16" i="6"/>
  <c r="I31" i="6" s="1"/>
  <c r="F38" i="1"/>
  <c r="H37" i="6"/>
  <c r="F33" i="5"/>
  <c r="D37" i="5"/>
  <c r="F37" i="5" l="1"/>
  <c r="D18" i="5"/>
  <c r="F18" i="5" s="1"/>
  <c r="F18" i="1"/>
</calcChain>
</file>

<file path=xl/sharedStrings.xml><?xml version="1.0" encoding="utf-8"?>
<sst xmlns="http://schemas.openxmlformats.org/spreadsheetml/2006/main" count="244" uniqueCount="115">
  <si>
    <t>ARABAKO FORU ALDUNDIA / DIPUTACIÓN FORAL DE ÁLAVA</t>
  </si>
  <si>
    <t xml:space="preserve"> GASTU KONPUTAGARRIA  / GASTO COMPUTABLE</t>
  </si>
  <si>
    <t>% Aldak / % Variac.  2023 / 2022</t>
  </si>
  <si>
    <t>Likidazioa /Liquidación</t>
  </si>
  <si>
    <t>Likidazioa / Liquidación</t>
  </si>
  <si>
    <t>Guztira / Total ………………………………………………………………………………………………………..</t>
  </si>
  <si>
    <t xml:space="preserve">Gastu Arauaren Muga / Límite Regla de Gasto:  </t>
  </si>
  <si>
    <t>(Etendako arau fiskala / Regla fiscal en suspenso)</t>
  </si>
  <si>
    <t xml:space="preserve">Finantzetakoak ez diren diru xedapenak EKS / Empleos no financieros SEC </t>
  </si>
  <si>
    <t>Liquidación</t>
  </si>
  <si>
    <t>% Aldak / % Variac.</t>
  </si>
  <si>
    <t>(+)</t>
  </si>
  <si>
    <t>Gastuen 1 eta 7 arteko kapituluak / Capítulos 1 a 7 Gastos</t>
  </si>
  <si>
    <t>(-)</t>
  </si>
  <si>
    <t>Interesak / Intereses</t>
  </si>
  <si>
    <t>Lur eta inbertsio errealen salmentak / Venta Terrenos e inversiones reales</t>
  </si>
  <si>
    <t xml:space="preserve">Kapital ekarpenak / Aportaciones de Capital </t>
  </si>
  <si>
    <t>(+/-)</t>
  </si>
  <si>
    <t>Elkarte publiko-pribatuen esparruan bazkide pribatuei egindako ordainketak / Pagos a socios privados realizados en el marco de las Asociaciones público-privadas</t>
  </si>
  <si>
    <t>Ordainketa geroratuko erosketak / Adquisiciones con pago aplazado</t>
  </si>
  <si>
    <t>Finantza errentamendua / Arrendamiento Financiero</t>
  </si>
  <si>
    <t>Gastuaren egite graduagatiko doikuntza / Ajuste grado de ejecucion gasto</t>
  </si>
  <si>
    <t>Udalak beste administrazio publiko baten kontura egindako inbertsioak / Inversiones realizadas por la Corporación local por cuenta de otra Administración Pública</t>
  </si>
  <si>
    <t>Beste Doikuntza batzuk  / Otros ajustes</t>
  </si>
  <si>
    <t xml:space="preserve">Finantzetakoak ez diren diru xedapenak EKS / 
Empleos no financieros SEC </t>
  </si>
  <si>
    <t>Doikuntzak  (EKS) / Ajustes SEC</t>
  </si>
  <si>
    <t>Ordainketak transferentzien (eta barruko bestelako eragiketen) bidez toki korporazioa osatzen duten beste erakunde batzuei / 
Pagos por transferencias (y otras operaciones internas) a otras entidades que integran la Corporación Local</t>
  </si>
  <si>
    <t>Europar Batasunaren edo bestelako administrazio publikoen berariazko funtsen bidez finantzatutako gastua / 
Gastos Financiados con fondos finalistas (UE y/o A.P.)</t>
  </si>
  <si>
    <t>Finantzaketa sistemen funtsen bidezko transferentziak / Tfcias. fondos sistemas financiación (Incluye Plan Foral-Obras menores y R.Vecinales)</t>
  </si>
  <si>
    <t xml:space="preserve"> GASTU KONPUTAGARRIA, GUZTIRA / TOTAL GASTO COMPUTABLE</t>
  </si>
  <si>
    <t xml:space="preserve"> GIZARTE ONGIZATERAKO FORU ERAKUNDEA /  GAZTERIAREN FORU ERAKUNDEA / ARABAKO FORU SUHILTZAILEAK</t>
  </si>
  <si>
    <t xml:space="preserve"> INSTITUTO FORAL DE BIENESTAR SOCIAL / INSTITUTO FORAL DE JUVENTUD / BOMBEROS FORAL DE ÁLAVA</t>
  </si>
  <si>
    <t>2023ko LIKIDAZIOA / LIQUIDACIÓN 2023</t>
  </si>
  <si>
    <t>2022ko LIKIDAZIOA / LIQUIDACIÓN 2022</t>
  </si>
  <si>
    <t>% Aldak / % Variac. 2023 / 2022</t>
  </si>
  <si>
    <t>G.O.F.E. / I.F.B.S.</t>
  </si>
  <si>
    <t>G.F.E. / I.F.J.</t>
  </si>
  <si>
    <t>Bomberos F.A./A.F. Suhiltzai</t>
  </si>
  <si>
    <t>GUZTIRA / TOTAL</t>
  </si>
  <si>
    <t>GUZTIRA / TOTAL ……………………………………………………………………………………………………………………..</t>
  </si>
  <si>
    <t>Beste Doikuntza batzuk (Foru-Plana) / Otros ajustes (Plan Foral)</t>
  </si>
  <si>
    <t>Ordainketak transferentzien (eta barruko bestelako eragiketen) bidez toki korporazioa osatzen duten beste erakunde batzuei / Pagos por transferencias (y otras operaciones internas) a otras entidades que integran la Corporación Local</t>
  </si>
  <si>
    <t>Europar Batasunaren edo bestelako administrazio publikoen berariazko funtsen bidez finantzatutako gastua / Gastos Financiados con fondos finalistas UE / A.P.</t>
  </si>
  <si>
    <t xml:space="preserve">Finantzaketa sistemen funtsen bidezko transferentziak / Tfcias. fondos sistemas financiación </t>
  </si>
  <si>
    <t>GASTU KONPUTAGARRIA, GUZTIRA / 
TOTAL GASTO COMPUTABLE</t>
  </si>
  <si>
    <t>EZ-MERKATUKO SOZIETATE PUBLIKOAK (FINANTZAKOAK) / SOCIEDADES PÚBLICAS NO MERCADO (FINANCIERAS)</t>
  </si>
  <si>
    <t xml:space="preserve">GASTU KONPUTAGARRIA / GASTO COMPUTABLE </t>
  </si>
  <si>
    <t>A.A.DE DESARROLLO</t>
  </si>
  <si>
    <t>AKG,SA/
CCASA</t>
  </si>
  <si>
    <t>INDESA 2010</t>
  </si>
  <si>
    <t>NATURGOLF</t>
  </si>
  <si>
    <t>ENARGI ARABA</t>
  </si>
  <si>
    <t>VIA APORTACIÓN FINANCIERA</t>
  </si>
  <si>
    <t>GUZTIRA /
TOTAL SSPP</t>
  </si>
  <si>
    <t>GUZTIRA / TOTAL …………………………</t>
  </si>
  <si>
    <t>Hornikuntzak / Aprovisionamientos</t>
  </si>
  <si>
    <t>Langile gastuak / Gastos de personal</t>
  </si>
  <si>
    <t>Ustiapeneko bestelako gastuak / Otros gastos de explotación</t>
  </si>
  <si>
    <t>Impuesto de Sociedades</t>
  </si>
  <si>
    <t>Beste Zerga Batzuk / Otros Impuestos</t>
  </si>
  <si>
    <t>Ez-ohiko gastuak / Gastos excepcionales</t>
  </si>
  <si>
    <t>Ibilgetu materialen, ibilgetu ukiezinen eta higiezin inbertsioetako aldaketak; izakinetakoak / Variaciones del Inmovilizado material e intangible; de inversiones inmobiliarias; de existencias</t>
  </si>
  <si>
    <t>Amaitutako produktuen eta fabrikatzen ari produktuen izakinen aldaketa Galera eta Irabazien (1) kontuan  / Variación de existencias de productos terminados y en curso de fabricación de la cuentade PyG(1)</t>
  </si>
  <si>
    <t>Horniduren aplikazioa / Aplicación de Provisiones</t>
  </si>
  <si>
    <t>Administrazioen eta erakunde publikoen kontura egindako inbertsioak / Inversiones efectuadas por cuenta de Administraciones y Entidades Públicas</t>
  </si>
  <si>
    <t>Laguntzak, transferentziak eta emandako dirulaguntzak / Ayudas, transferencias y subvenciones concedidas</t>
  </si>
  <si>
    <t>Doikuntzak (EKS) / Ajustes SEC</t>
  </si>
  <si>
    <t>2023ko GASTU KONPUTAGARRIA, GUZTIRA / TOTAL GASTO COMPUTABLE 2023</t>
  </si>
  <si>
    <t>2022ko GASTU KONPUTAGARRIA, GUZTIRA / 
TOTAL GASTO COMPUTABLE 2022</t>
  </si>
  <si>
    <t>FUNDAZIOAK / FUNDACIONES</t>
  </si>
  <si>
    <t>GASTU KONPUTAGARRIA  / GASTO COMPUTABLE</t>
  </si>
  <si>
    <t>ARTIUM</t>
  </si>
  <si>
    <t>CATEDRAL SANTAMARIA</t>
  </si>
  <si>
    <t>V.SALADO</t>
  </si>
  <si>
    <t>KIROLARABA</t>
  </si>
  <si>
    <t>MOBILITY LAB</t>
  </si>
  <si>
    <t xml:space="preserve">GUZTIRA /TOTAL </t>
  </si>
  <si>
    <t>SEKTORE KONTSOLIDAGARRIA / SECTOR CONSOLIDABLE</t>
  </si>
  <si>
    <t>% Aldak / % Variac. Liq 2023 / Liq 2022</t>
  </si>
  <si>
    <t>Likidazioan / Liquidación</t>
  </si>
  <si>
    <t>Europar Batasunaren edo bestelako administrazio publikoen berariazko funtsen bidez finantzatutako gastua /  Gastos Financiados con fondos finalistas (UE y/o A.P.)</t>
  </si>
  <si>
    <t>GASTU KONPUTAGARRIA, GUZTIRA / TOTAL GASTO COMPUTABLE</t>
  </si>
  <si>
    <t>ARABAKO FORU SEKTORE PUBLIKO BATERATUAREN, GUZTIRA / TOTAL SECTOR PÚBLICO FORAL DE ÁLAVA</t>
  </si>
  <si>
    <t>GASTU KONPUTAGARRIAREN MUGA / LIMITE DEL GASTO COMPUTABLE</t>
  </si>
  <si>
    <t>Erakunde Publikoaren Sektorea / 
Entidad del Sector Público</t>
  </si>
  <si>
    <t xml:space="preserve">Gastu konputagarria, 2022ko likidazioa / Gasto Computable Liquidación 2022
</t>
  </si>
  <si>
    <t>2022ko Inbertsio jasangarriak finantzen aldetik / 
Inversiones Financieramente Sostenibles 2022</t>
  </si>
  <si>
    <t>Erreferentziazko tasa (2023rako Etendako arau fiskala) / 
Tasa de Referencia (Para 2023: Regla fiscal en suspenso)</t>
  </si>
  <si>
    <t>Araudia aldatu delako diru-bilketan izandako igoera/beherakada iraunkorrak / 
Aumentos  /Disminuciones permanentes de recaudación por cambio normativo</t>
  </si>
  <si>
    <t>2023ko Likidazioan finantza aldetik jasangarriak diren inbertsioen beharra  / 
Necesidad de Inversiones Financieramente Sostenibles liquidación 2023</t>
  </si>
  <si>
    <t>2023ko Gastu arauaren muga /
Límite Regla de Gasto para 2023</t>
  </si>
  <si>
    <t>Gastu Konputagarria, 2023ko likidazioa / Gasto computable liquidación 2023</t>
  </si>
  <si>
    <t>(1)</t>
  </si>
  <si>
    <t>(2)</t>
  </si>
  <si>
    <t>(3) = (1)*--</t>
  </si>
  <si>
    <t>(4)</t>
  </si>
  <si>
    <t>(5)</t>
  </si>
  <si>
    <t>(6) = (3) + (4)</t>
  </si>
  <si>
    <t>(7)</t>
  </si>
  <si>
    <t>Arabako Foru Aldundia / Diputación Foral de Álava</t>
  </si>
  <si>
    <t>Gizarte Ongizaterako Foru Erakundea / Instituto Foral de Bienestar Social</t>
  </si>
  <si>
    <t>Gazteriaren Foru Erakundea / Instituto Foral de Juventud</t>
  </si>
  <si>
    <t>Arabako Foru Suhiltzailea / Bomberos Forales de Álava</t>
  </si>
  <si>
    <t>Araba Garapen Agentzia / Alava Agencia de Desarrollo</t>
  </si>
  <si>
    <t>Arabako Kalkulu Gunea / Centro de Cálculo</t>
  </si>
  <si>
    <t>Indesa 2010</t>
  </si>
  <si>
    <t>Naturgolf</t>
  </si>
  <si>
    <t>Enargi Araba</t>
  </si>
  <si>
    <t>Via Aportación financiera</t>
  </si>
  <si>
    <t>Artium Fundazioa / Fundación Artium</t>
  </si>
  <si>
    <t>Santa Maria Katedrala Fund./ Fundación Catedral Santa Maria</t>
  </si>
  <si>
    <t>Añanako Gatz Harana Fundazioa / Fundación Valle Salado</t>
  </si>
  <si>
    <t>Kirolaraba Fundazioa /  Fundación Kirolaraba</t>
  </si>
  <si>
    <t>Mobility Lab Fundazioa / Fundación Mobility Lab</t>
  </si>
  <si>
    <t>Doikuntza beharrak, finantza aldetik jasangarriak diren inbertsioengatik / 
Necesidad de ajuste por Inversiones financieramente sostenibles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</si>
</sst>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&quot;(&quot;dd/mm/yyyy&quot;)&quot;"/>
    <numFmt numFmtId="165" formatCode="\ \ \ \ \ \ \ \ \ \ @"/>
    <numFmt numFmtId="166" formatCode="#,##0.00\ \ "/>
    <numFmt numFmtId="167" formatCode="&quot;(**)&quot;\ 0"/>
    <numFmt numFmtId="168" formatCode="dd/mm/yy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10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u/>
      <sz val="12"/>
      <name val="Comic Sans MS"/>
      <family val="4"/>
    </font>
    <font>
      <b/>
      <i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sz val="9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b/>
      <sz val="11"/>
      <name val="Comic Sans MS"/>
      <family val="4"/>
    </font>
    <font>
      <sz val="11"/>
      <name val="Comic Sans MS"/>
      <family val="4"/>
    </font>
    <font>
      <sz val="9"/>
      <name val="Arial Narrow"/>
      <family val="2"/>
    </font>
    <font>
      <b/>
      <u/>
      <sz val="12"/>
      <name val="Calibri"/>
      <family val="2"/>
    </font>
    <font>
      <b/>
      <i/>
      <sz val="6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9"/>
      <name val="Calibri"/>
      <family val="2"/>
    </font>
    <font>
      <b/>
      <sz val="11"/>
      <name val="Calibri"/>
      <family val="2"/>
    </font>
    <font>
      <sz val="9"/>
      <name val="Calibri"/>
      <family val="2"/>
      <scheme val="minor"/>
    </font>
    <font>
      <sz val="12"/>
      <name val="Calibri"/>
      <family val="2"/>
    </font>
    <font>
      <b/>
      <u/>
      <sz val="11"/>
      <name val="Comic Sans MS"/>
      <family val="4"/>
    </font>
    <font>
      <b/>
      <sz val="10"/>
      <name val="Comic Sans MS"/>
      <family val="4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omic Sans MS"/>
      <family val="4"/>
    </font>
    <font>
      <b/>
      <sz val="9"/>
      <name val="Arial Narrow"/>
      <family val="2"/>
    </font>
    <font>
      <b/>
      <sz val="1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theme="0" tint="-0.34998626667073579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auto="1"/>
      </right>
      <top style="thin">
        <color auto="1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theme="0" tint="-0.34998626667073579"/>
      </right>
      <top/>
      <bottom/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 style="double">
        <color theme="0" tint="-0.499984740745262"/>
      </left>
      <right style="thin">
        <color auto="1"/>
      </right>
      <top style="thin">
        <color theme="0" tint="-0.499984740745262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auto="1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double">
        <color indexed="64"/>
      </bottom>
      <diagonal/>
    </border>
    <border>
      <left/>
      <right/>
      <top style="thin">
        <color theme="0" tint="-0.34998626667073579"/>
      </top>
      <bottom style="double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indexed="64"/>
      </top>
      <bottom style="thin">
        <color theme="0" tint="-0.34998626667073579"/>
      </bottom>
      <diagonal/>
    </border>
    <border>
      <left style="double">
        <color theme="0" tint="-0.499984740745262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/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55"/>
      </top>
      <bottom style="thin">
        <color theme="0" tint="-0.499984740745262"/>
      </bottom>
      <diagonal/>
    </border>
    <border>
      <left/>
      <right/>
      <top style="thin">
        <color indexed="55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499984740745262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55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34998626667073579"/>
      </top>
      <bottom/>
      <diagonal/>
    </border>
    <border>
      <left style="double">
        <color theme="0" tint="-0.499984740745262"/>
      </left>
      <right style="thin">
        <color indexed="64"/>
      </right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/>
      <right/>
      <top style="double">
        <color indexed="23"/>
      </top>
      <bottom style="double">
        <color indexed="23"/>
      </bottom>
      <diagonal/>
    </border>
    <border>
      <left style="thin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/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/>
      <bottom style="thin">
        <color theme="0" tint="-0.34998626667073579"/>
      </bottom>
      <diagonal/>
    </border>
    <border>
      <left style="double">
        <color theme="0" tint="-0.499984740745262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34998626667073579"/>
      </top>
      <bottom style="double">
        <color auto="1"/>
      </bottom>
      <diagonal/>
    </border>
    <border>
      <left style="double">
        <color theme="0" tint="-0.499984740745262"/>
      </left>
      <right style="thin">
        <color auto="1"/>
      </right>
      <top style="thin">
        <color theme="0" tint="-0.34998626667073579"/>
      </top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theme="0" tint="-0.499984740745262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double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theme="0" tint="-0.499984740745262"/>
      </right>
      <top/>
      <bottom/>
      <diagonal/>
    </border>
    <border>
      <left style="double">
        <color theme="0" tint="-0.499984740745262"/>
      </left>
      <right style="thin">
        <color theme="0" tint="-0.34998626667073579"/>
      </right>
      <top/>
      <bottom style="thin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23"/>
      </bottom>
      <diagonal/>
    </border>
    <border>
      <left style="thin">
        <color theme="0" tint="-0.34998626667073579"/>
      </left>
      <right/>
      <top/>
      <bottom style="thin">
        <color indexed="23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indexed="23"/>
      </bottom>
      <diagonal/>
    </border>
    <border>
      <left/>
      <right style="thin">
        <color indexed="64"/>
      </right>
      <top/>
      <bottom style="double">
        <color theme="0" tint="-0.499984740745262"/>
      </bottom>
      <diagonal/>
    </border>
    <border>
      <left style="double">
        <color theme="0" tint="-0.499984740745262"/>
      </left>
      <right style="thin">
        <color theme="0" tint="-0.34998626667073579"/>
      </right>
      <top style="thin">
        <color indexed="23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23"/>
      </top>
      <bottom/>
      <diagonal/>
    </border>
    <border>
      <left style="thin">
        <color theme="0" tint="-0.34998626667073579"/>
      </left>
      <right/>
      <top style="thin">
        <color indexed="23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indexed="23"/>
      </top>
      <bottom/>
      <diagonal/>
    </border>
    <border>
      <left/>
      <right style="thin">
        <color indexed="64"/>
      </right>
      <top style="double">
        <color theme="0" tint="-0.499984740745262"/>
      </top>
      <bottom/>
      <diagonal/>
    </border>
    <border>
      <left/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/>
      <bottom style="double">
        <color indexed="64"/>
      </bottom>
      <diagonal/>
    </border>
    <border>
      <left style="thin">
        <color theme="0" tint="-0.499984740745262"/>
      </left>
      <right style="double">
        <color theme="0" tint="-0.34998626667073579"/>
      </right>
      <top style="thin">
        <color theme="0" tint="-0.34998626667073579"/>
      </top>
      <bottom style="double">
        <color indexed="64"/>
      </bottom>
      <diagonal/>
    </border>
    <border>
      <left style="double">
        <color theme="0" tint="-0.34998626667073579"/>
      </left>
      <right style="thin">
        <color theme="0" tint="-0.34998626667073579"/>
      </right>
      <top/>
      <bottom style="double">
        <color indexed="64"/>
      </bottom>
      <diagonal/>
    </border>
    <border>
      <left style="thin">
        <color theme="0" tint="-0.499984740745262"/>
      </left>
      <right/>
      <top/>
      <bottom style="double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/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55"/>
      </top>
      <bottom style="thin">
        <color theme="0" tint="-0.499984740745262"/>
      </bottom>
      <diagonal/>
    </border>
    <border>
      <left/>
      <right/>
      <top style="thin">
        <color indexed="55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indexed="55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55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indexed="55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55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auto="1"/>
      </right>
      <top/>
      <bottom/>
      <diagonal/>
    </border>
    <border>
      <left style="double">
        <color theme="0" tint="-0.499984740745262"/>
      </left>
      <right style="thin">
        <color theme="0" tint="-0.499984740745262"/>
      </right>
      <top style="double">
        <color indexed="23"/>
      </top>
      <bottom style="double">
        <color indexed="23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indexed="23"/>
      </top>
      <bottom style="double">
        <color indexed="23"/>
      </bottom>
      <diagonal/>
    </border>
    <border>
      <left style="thin">
        <color theme="0" tint="-0.499984740745262"/>
      </left>
      <right/>
      <top style="double">
        <color indexed="23"/>
      </top>
      <bottom style="double">
        <color indexed="23"/>
      </bottom>
      <diagonal/>
    </border>
    <border>
      <left style="thin">
        <color theme="0" tint="-0.499984740745262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auto="1"/>
      </right>
      <top/>
      <bottom style="thin">
        <color theme="0" tint="-0.499984740745262"/>
      </bottom>
      <diagonal/>
    </border>
    <border>
      <left style="thin">
        <color indexed="64"/>
      </left>
      <right/>
      <top style="double">
        <color theme="0" tint="-0.499984740745262"/>
      </top>
      <bottom style="double">
        <color indexed="64"/>
      </bottom>
      <diagonal/>
    </border>
    <border>
      <left/>
      <right/>
      <top style="double">
        <color indexed="23"/>
      </top>
      <bottom style="double">
        <color indexed="64"/>
      </bottom>
      <diagonal/>
    </border>
    <border>
      <left style="double">
        <color theme="0" tint="-0.499984740745262"/>
      </left>
      <right style="thin">
        <color theme="0" tint="-0.499984740745262"/>
      </right>
      <top style="double">
        <color indexed="23"/>
      </top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indexed="23"/>
      </top>
      <bottom style="double">
        <color indexed="64"/>
      </bottom>
      <diagonal/>
    </border>
    <border>
      <left style="thin">
        <color theme="0" tint="-0.499984740745262"/>
      </left>
      <right/>
      <top style="double">
        <color indexed="23"/>
      </top>
      <bottom style="double">
        <color indexed="64"/>
      </bottom>
      <diagonal/>
    </border>
    <border>
      <left style="thin">
        <color theme="0" tint="-0.499984740745262"/>
      </left>
      <right style="thin">
        <color indexed="64"/>
      </right>
      <top style="double">
        <color indexed="23"/>
      </top>
      <bottom style="double">
        <color indexed="64"/>
      </bottom>
      <diagonal/>
    </border>
    <border>
      <left/>
      <right style="thin">
        <color indexed="64"/>
      </right>
      <top style="double">
        <color theme="0" tint="-0.499984740745262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theme="0" tint="-0.499984740745262"/>
      </bottom>
      <diagonal/>
    </border>
    <border>
      <left style="thin">
        <color indexed="23"/>
      </left>
      <right style="thin">
        <color indexed="23"/>
      </right>
      <top style="double">
        <color theme="0" tint="-0.499984740745262"/>
      </top>
      <bottom style="thin">
        <color indexed="23"/>
      </bottom>
      <diagonal/>
    </border>
    <border>
      <left/>
      <right/>
      <top style="double">
        <color theme="0" tint="-0.499984740745262"/>
      </top>
      <bottom style="thin">
        <color indexed="23"/>
      </bottom>
      <diagonal/>
    </border>
    <border>
      <left style="thin">
        <color theme="0" tint="-0.499984740745262"/>
      </left>
      <right style="thin">
        <color indexed="23"/>
      </right>
      <top style="double">
        <color theme="0" tint="-0.499984740745262"/>
      </top>
      <bottom style="thin">
        <color indexed="23"/>
      </bottom>
      <diagonal/>
    </border>
    <border>
      <left/>
      <right style="thin">
        <color indexed="64"/>
      </right>
      <top style="double">
        <color theme="0" tint="-0.499984740745262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/>
      <top style="thin">
        <color theme="0" tint="-0.499984740745262"/>
      </top>
      <bottom style="double">
        <color indexed="64"/>
      </bottom>
      <diagonal/>
    </border>
    <border>
      <left/>
      <right/>
      <top style="thin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55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55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23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/>
      <top/>
      <bottom/>
      <diagonal/>
    </border>
    <border>
      <left style="thin">
        <color indexed="55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55"/>
      </left>
      <right style="thin">
        <color indexed="55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55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55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/>
      <top/>
      <bottom style="double">
        <color theme="0" tint="-0.34998626667073579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indexed="55"/>
      </left>
      <right style="thin">
        <color indexed="55"/>
      </right>
      <top/>
      <bottom style="double">
        <color theme="0" tint="-0.34998626667073579"/>
      </bottom>
      <diagonal/>
    </border>
    <border>
      <left style="thin">
        <color indexed="55"/>
      </left>
      <right/>
      <top/>
      <bottom style="double">
        <color theme="0" tint="-0.34998626667073579"/>
      </bottom>
      <diagonal/>
    </border>
    <border>
      <left style="thin">
        <color indexed="55"/>
      </left>
      <right style="thin">
        <color indexed="64"/>
      </right>
      <top/>
      <bottom style="double">
        <color theme="0" tint="-0.34998626667073579"/>
      </bottom>
      <diagonal/>
    </border>
    <border>
      <left style="thin">
        <color indexed="55"/>
      </left>
      <right style="thin">
        <color indexed="55"/>
      </right>
      <top/>
      <bottom style="thin">
        <color theme="0" tint="-0.499984740745262"/>
      </bottom>
      <diagonal/>
    </border>
    <border>
      <left style="thin">
        <color indexed="55"/>
      </left>
      <right/>
      <top/>
      <bottom style="thin">
        <color theme="0" tint="-0.499984740745262"/>
      </bottom>
      <diagonal/>
    </border>
    <border>
      <left style="thin">
        <color indexed="55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indexed="55"/>
      </left>
      <right style="thin">
        <color indexed="55"/>
      </right>
      <top style="thin">
        <color theme="0" tint="-0.499984740745262"/>
      </top>
      <bottom style="double">
        <color indexed="64"/>
      </bottom>
      <diagonal/>
    </border>
    <border>
      <left style="thin">
        <color indexed="55"/>
      </left>
      <right/>
      <top style="thin">
        <color theme="0" tint="-0.499984740745262"/>
      </top>
      <bottom style="double">
        <color indexed="64"/>
      </bottom>
      <diagonal/>
    </border>
    <border>
      <left style="thin">
        <color indexed="55"/>
      </left>
      <right style="thin">
        <color indexed="64"/>
      </right>
      <top style="thin">
        <color theme="0" tint="-0.499984740745262"/>
      </top>
      <bottom style="double">
        <color indexed="64"/>
      </bottom>
      <diagonal/>
    </border>
    <border>
      <left style="thin">
        <color indexed="55"/>
      </left>
      <right style="thin">
        <color indexed="55"/>
      </right>
      <top/>
      <bottom style="double">
        <color indexed="64"/>
      </bottom>
      <diagonal/>
    </border>
    <border>
      <left style="thin">
        <color indexed="55"/>
      </left>
      <right/>
      <top/>
      <bottom style="double">
        <color indexed="64"/>
      </bottom>
      <diagonal/>
    </border>
    <border>
      <left style="thin">
        <color indexed="55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3"/>
      </left>
      <right/>
      <top style="double">
        <color theme="0" tint="-0.499984740745262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indexed="64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hair">
        <color indexed="55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/>
      <bottom style="double">
        <color theme="0" tint="-0.34998626667073579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indexed="64"/>
      </bottom>
      <diagonal/>
    </border>
    <border>
      <left/>
      <right style="double">
        <color theme="0" tint="-0.34998626667073579"/>
      </right>
      <top style="thin">
        <color indexed="64"/>
      </top>
      <bottom/>
      <diagonal/>
    </border>
    <border>
      <left style="double">
        <color theme="0" tint="-0.34998626667073579"/>
      </left>
      <right/>
      <top style="thin">
        <color indexed="64"/>
      </top>
      <bottom style="thin">
        <color theme="0" tint="-0.499984740745262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double">
        <color theme="0" tint="-0.34998626667073579"/>
      </right>
      <top/>
      <bottom style="thin">
        <color theme="0" tint="-0.499984740745262"/>
      </bottom>
      <diagonal/>
    </border>
    <border>
      <left style="double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double">
        <color indexed="64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34998626667073579"/>
      </left>
      <right style="double">
        <color theme="0" tint="-0.34998626667073579"/>
      </right>
      <top/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double">
        <color indexed="64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double">
        <color indexed="64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55"/>
      </right>
      <top style="double">
        <color indexed="64"/>
      </top>
      <bottom/>
      <diagonal/>
    </border>
    <border>
      <left style="thin">
        <color indexed="55"/>
      </left>
      <right style="thin">
        <color indexed="55"/>
      </right>
      <top style="double">
        <color auto="1"/>
      </top>
      <bottom/>
      <diagonal/>
    </border>
    <border>
      <left style="thin">
        <color indexed="55"/>
      </left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double">
        <color indexed="64"/>
      </right>
      <top/>
      <bottom style="thin">
        <color indexed="55"/>
      </bottom>
      <diagonal/>
    </border>
    <border>
      <left style="double">
        <color indexed="64"/>
      </left>
      <right/>
      <top style="thin">
        <color indexed="55"/>
      </top>
      <bottom style="thin">
        <color theme="0" tint="-0.34998626667073579"/>
      </bottom>
      <diagonal/>
    </border>
    <border>
      <left/>
      <right/>
      <top style="thin">
        <color indexed="55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double">
        <color indexed="64"/>
      </right>
      <top style="thin">
        <color indexed="55"/>
      </top>
      <bottom style="thin">
        <color indexed="55"/>
      </bottom>
      <diagonal/>
    </border>
    <border>
      <left/>
      <right/>
      <top/>
      <bottom style="double">
        <color theme="0" tint="-0.499984740745262"/>
      </bottom>
      <diagonal/>
    </border>
    <border>
      <left style="thin">
        <color indexed="55"/>
      </left>
      <right style="thin">
        <color indexed="55"/>
      </right>
      <top/>
      <bottom style="double">
        <color theme="0" tint="-0.499984740745262"/>
      </bottom>
      <diagonal/>
    </border>
    <border>
      <left style="thin">
        <color indexed="55"/>
      </left>
      <right/>
      <top/>
      <bottom style="double">
        <color theme="0" tint="-0.499984740745262"/>
      </bottom>
      <diagonal/>
    </border>
    <border>
      <left style="thin">
        <color indexed="55"/>
      </left>
      <right style="double">
        <color indexed="64"/>
      </right>
      <top/>
      <bottom style="double">
        <color theme="0" tint="-0.499984740745262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indexed="55"/>
      </left>
      <right style="double">
        <color auto="1"/>
      </right>
      <top/>
      <bottom style="double">
        <color indexed="64"/>
      </bottom>
      <diagonal/>
    </border>
    <border>
      <left/>
      <right style="thin">
        <color theme="0" tint="-0.499984740745262"/>
      </right>
      <top/>
      <bottom style="double">
        <color auto="1"/>
      </bottom>
      <diagonal/>
    </border>
  </borders>
  <cellStyleXfs count="2">
    <xf numFmtId="0" fontId="0" fillId="0" borderId="0"/>
    <xf numFmtId="0" fontId="2" fillId="0" borderId="0"/>
  </cellStyleXfs>
  <cellXfs count="379">
    <xf numFmtId="0" fontId="0" fillId="0" borderId="0" xfId="0"/>
    <xf numFmtId="0" fontId="3" fillId="0" borderId="0" xfId="1" applyFont="1"/>
    <xf numFmtId="0" fontId="2" fillId="0" borderId="0" xfId="1"/>
    <xf numFmtId="4" fontId="2" fillId="0" borderId="0" xfId="1" applyNumberFormat="1" applyAlignment="1">
      <alignment vertical="center"/>
    </xf>
    <xf numFmtId="4" fontId="4" fillId="0" borderId="0" xfId="1" applyNumberFormat="1" applyFont="1" applyAlignment="1">
      <alignment vertical="center"/>
    </xf>
    <xf numFmtId="0" fontId="2" fillId="0" borderId="0" xfId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Continuous"/>
    </xf>
    <xf numFmtId="164" fontId="7" fillId="0" borderId="0" xfId="1" applyNumberFormat="1" applyFont="1" applyAlignment="1">
      <alignment horizontal="right"/>
    </xf>
    <xf numFmtId="14" fontId="8" fillId="0" borderId="0" xfId="1" applyNumberFormat="1" applyFont="1" applyAlignment="1">
      <alignment horizontal="right"/>
    </xf>
    <xf numFmtId="0" fontId="10" fillId="2" borderId="3" xfId="1" applyFont="1" applyFill="1" applyBorder="1" applyAlignment="1">
      <alignment horizontal="centerContinuous" vertical="center" wrapText="1"/>
    </xf>
    <xf numFmtId="0" fontId="10" fillId="2" borderId="4" xfId="1" applyFont="1" applyFill="1" applyBorder="1" applyAlignment="1">
      <alignment horizontal="centerContinuous" vertical="center" wrapText="1"/>
    </xf>
    <xf numFmtId="0" fontId="11" fillId="0" borderId="0" xfId="1" applyFont="1" applyAlignment="1">
      <alignment vertical="center"/>
    </xf>
    <xf numFmtId="0" fontId="12" fillId="2" borderId="8" xfId="1" applyFont="1" applyFill="1" applyBorder="1" applyAlignment="1">
      <alignment horizontal="centerContinuous" vertical="center" wrapText="1"/>
    </xf>
    <xf numFmtId="0" fontId="12" fillId="2" borderId="9" xfId="1" applyFont="1" applyFill="1" applyBorder="1" applyAlignment="1">
      <alignment horizontal="centerContinuous" vertical="center" wrapText="1"/>
    </xf>
    <xf numFmtId="0" fontId="13" fillId="0" borderId="6" xfId="1" applyFont="1" applyBorder="1" applyAlignment="1">
      <alignment vertical="center"/>
    </xf>
    <xf numFmtId="165" fontId="13" fillId="0" borderId="0" xfId="1" applyNumberFormat="1" applyFont="1" applyAlignment="1">
      <alignment vertical="center"/>
    </xf>
    <xf numFmtId="166" fontId="13" fillId="0" borderId="11" xfId="1" applyNumberFormat="1" applyFont="1" applyBorder="1" applyAlignment="1">
      <alignment vertical="center"/>
    </xf>
    <xf numFmtId="166" fontId="13" fillId="0" borderId="12" xfId="1" applyNumberFormat="1" applyFont="1" applyBorder="1" applyAlignment="1">
      <alignment vertical="center"/>
    </xf>
    <xf numFmtId="10" fontId="13" fillId="0" borderId="13" xfId="1" applyNumberFormat="1" applyFont="1" applyBorder="1" applyAlignment="1">
      <alignment horizontal="center" vertical="center"/>
    </xf>
    <xf numFmtId="0" fontId="14" fillId="0" borderId="0" xfId="1" applyFont="1" applyAlignment="1">
      <alignment vertical="center"/>
    </xf>
    <xf numFmtId="0" fontId="2" fillId="0" borderId="14" xfId="1" applyBorder="1"/>
    <xf numFmtId="0" fontId="15" fillId="0" borderId="15" xfId="1" applyFont="1" applyBorder="1" applyAlignment="1">
      <alignment horizontal="right"/>
    </xf>
    <xf numFmtId="0" fontId="9" fillId="0" borderId="19" xfId="1" applyFont="1" applyBorder="1" applyAlignment="1">
      <alignment horizontal="centerContinuous" vertical="center" wrapText="1"/>
    </xf>
    <xf numFmtId="0" fontId="11" fillId="0" borderId="20" xfId="1" applyFont="1" applyBorder="1" applyAlignment="1">
      <alignment horizontal="centerContinuous" vertical="center" wrapText="1"/>
    </xf>
    <xf numFmtId="0" fontId="8" fillId="0" borderId="21" xfId="1" applyFont="1" applyBorder="1" applyAlignment="1">
      <alignment horizontal="centerContinuous" vertical="center" wrapText="1"/>
    </xf>
    <xf numFmtId="0" fontId="8" fillId="0" borderId="22" xfId="1" applyFont="1" applyBorder="1" applyAlignment="1">
      <alignment horizontal="centerContinuous" vertical="center" wrapText="1"/>
    </xf>
    <xf numFmtId="0" fontId="8" fillId="0" borderId="23" xfId="1" applyFont="1" applyBorder="1" applyAlignment="1">
      <alignment horizontal="center" wrapText="1"/>
    </xf>
    <xf numFmtId="0" fontId="11" fillId="0" borderId="0" xfId="1" applyFont="1"/>
    <xf numFmtId="0" fontId="16" fillId="0" borderId="24" xfId="1" quotePrefix="1" applyFont="1" applyBorder="1" applyAlignment="1">
      <alignment horizontal="center" vertical="center"/>
    </xf>
    <xf numFmtId="0" fontId="16" fillId="0" borderId="25" xfId="1" applyFont="1" applyBorder="1" applyAlignment="1">
      <alignment vertical="center" wrapText="1"/>
    </xf>
    <xf numFmtId="166" fontId="16" fillId="0" borderId="26" xfId="1" applyNumberFormat="1" applyFont="1" applyBorder="1" applyAlignment="1">
      <alignment vertical="center"/>
    </xf>
    <xf numFmtId="166" fontId="16" fillId="0" borderId="27" xfId="1" applyNumberFormat="1" applyFont="1" applyBorder="1" applyAlignment="1">
      <alignment vertical="center"/>
    </xf>
    <xf numFmtId="10" fontId="16" fillId="0" borderId="13" xfId="1" applyNumberFormat="1" applyFont="1" applyBorder="1" applyAlignment="1">
      <alignment horizontal="center" vertical="center"/>
    </xf>
    <xf numFmtId="0" fontId="16" fillId="0" borderId="0" xfId="1" applyFont="1" applyAlignment="1">
      <alignment vertical="center"/>
    </xf>
    <xf numFmtId="4" fontId="16" fillId="0" borderId="0" xfId="1" applyNumberFormat="1" applyFont="1"/>
    <xf numFmtId="0" fontId="16" fillId="0" borderId="28" xfId="1" quotePrefix="1" applyFont="1" applyBorder="1" applyAlignment="1">
      <alignment horizontal="center" vertical="center"/>
    </xf>
    <xf numFmtId="0" fontId="16" fillId="0" borderId="29" xfId="1" applyFont="1" applyBorder="1" applyAlignment="1">
      <alignment vertical="center" wrapText="1"/>
    </xf>
    <xf numFmtId="4" fontId="16" fillId="0" borderId="0" xfId="1" applyNumberFormat="1" applyFont="1" applyAlignment="1">
      <alignment vertical="center"/>
    </xf>
    <xf numFmtId="0" fontId="16" fillId="0" borderId="0" xfId="1" applyFont="1"/>
    <xf numFmtId="0" fontId="8" fillId="0" borderId="0" xfId="1" applyFont="1" applyAlignment="1">
      <alignment vertical="center"/>
    </xf>
    <xf numFmtId="0" fontId="16" fillId="0" borderId="30" xfId="1" quotePrefix="1" applyFont="1" applyBorder="1" applyAlignment="1">
      <alignment horizontal="center" vertical="center"/>
    </xf>
    <xf numFmtId="167" fontId="16" fillId="0" borderId="27" xfId="1" quotePrefix="1" applyNumberFormat="1" applyFont="1" applyBorder="1" applyAlignment="1">
      <alignment horizontal="center" vertical="center"/>
    </xf>
    <xf numFmtId="0" fontId="17" fillId="0" borderId="0" xfId="0" applyFont="1"/>
    <xf numFmtId="0" fontId="16" fillId="0" borderId="6" xfId="1" quotePrefix="1" applyFont="1" applyBorder="1" applyAlignment="1">
      <alignment horizontal="center" vertical="center"/>
    </xf>
    <xf numFmtId="166" fontId="16" fillId="0" borderId="31" xfId="1" applyNumberFormat="1" applyFont="1" applyBorder="1" applyAlignment="1">
      <alignment vertical="center"/>
    </xf>
    <xf numFmtId="166" fontId="16" fillId="0" borderId="32" xfId="1" applyNumberFormat="1" applyFont="1" applyBorder="1" applyAlignment="1">
      <alignment vertical="center"/>
    </xf>
    <xf numFmtId="10" fontId="16" fillId="0" borderId="33" xfId="1" applyNumberFormat="1" applyFont="1" applyBorder="1" applyAlignment="1">
      <alignment horizontal="center" vertical="center"/>
    </xf>
    <xf numFmtId="0" fontId="13" fillId="5" borderId="34" xfId="1" applyFont="1" applyFill="1" applyBorder="1" applyAlignment="1">
      <alignment horizontal="centerContinuous" vertical="center" wrapText="1"/>
    </xf>
    <xf numFmtId="0" fontId="13" fillId="5" borderId="35" xfId="1" applyFont="1" applyFill="1" applyBorder="1" applyAlignment="1">
      <alignment horizontal="centerContinuous" vertical="center" wrapText="1"/>
    </xf>
    <xf numFmtId="166" fontId="13" fillId="5" borderId="36" xfId="1" applyNumberFormat="1" applyFont="1" applyFill="1" applyBorder="1" applyAlignment="1">
      <alignment vertical="center"/>
    </xf>
    <xf numFmtId="166" fontId="13" fillId="5" borderId="37" xfId="1" applyNumberFormat="1" applyFont="1" applyFill="1" applyBorder="1" applyAlignment="1">
      <alignment vertical="center"/>
    </xf>
    <xf numFmtId="10" fontId="13" fillId="6" borderId="38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18" fillId="7" borderId="39" xfId="1" quotePrefix="1" applyFont="1" applyFill="1" applyBorder="1" applyAlignment="1">
      <alignment horizontal="center" vertical="center"/>
    </xf>
    <xf numFmtId="0" fontId="19" fillId="7" borderId="40" xfId="1" applyFont="1" applyFill="1" applyBorder="1" applyAlignment="1">
      <alignment horizontal="center" vertical="center"/>
    </xf>
    <xf numFmtId="166" fontId="8" fillId="7" borderId="41" xfId="1" applyNumberFormat="1" applyFont="1" applyFill="1" applyBorder="1" applyAlignment="1">
      <alignment vertical="center"/>
    </xf>
    <xf numFmtId="166" fontId="8" fillId="7" borderId="42" xfId="1" applyNumberFormat="1" applyFont="1" applyFill="1" applyBorder="1" applyAlignment="1">
      <alignment vertical="center"/>
    </xf>
    <xf numFmtId="10" fontId="8" fillId="7" borderId="10" xfId="1" applyNumberFormat="1" applyFont="1" applyFill="1" applyBorder="1" applyAlignment="1">
      <alignment horizontal="center" vertical="center"/>
    </xf>
    <xf numFmtId="0" fontId="20" fillId="0" borderId="0" xfId="1" applyFont="1" applyAlignment="1">
      <alignment vertical="center"/>
    </xf>
    <xf numFmtId="0" fontId="20" fillId="0" borderId="0" xfId="1" applyFont="1"/>
    <xf numFmtId="0" fontId="14" fillId="0" borderId="28" xfId="1" quotePrefix="1" applyFont="1" applyBorder="1" applyAlignment="1">
      <alignment horizontal="center" vertical="center"/>
    </xf>
    <xf numFmtId="0" fontId="21" fillId="0" borderId="29" xfId="1" applyFont="1" applyBorder="1" applyAlignment="1">
      <alignment vertical="center" wrapText="1"/>
    </xf>
    <xf numFmtId="0" fontId="4" fillId="0" borderId="0" xfId="1" applyFont="1"/>
    <xf numFmtId="0" fontId="13" fillId="2" borderId="14" xfId="1" applyFont="1" applyFill="1" applyBorder="1" applyAlignment="1">
      <alignment horizontal="centerContinuous" vertical="center" wrapText="1"/>
    </xf>
    <xf numFmtId="0" fontId="13" fillId="2" borderId="15" xfId="1" applyFont="1" applyFill="1" applyBorder="1" applyAlignment="1">
      <alignment horizontal="centerContinuous" vertical="center" wrapText="1"/>
    </xf>
    <xf numFmtId="166" fontId="13" fillId="2" borderId="43" xfId="1" applyNumberFormat="1" applyFont="1" applyFill="1" applyBorder="1" applyAlignment="1">
      <alignment vertical="center"/>
    </xf>
    <xf numFmtId="166" fontId="13" fillId="2" borderId="44" xfId="1" applyNumberFormat="1" applyFont="1" applyFill="1" applyBorder="1" applyAlignment="1">
      <alignment vertical="center"/>
    </xf>
    <xf numFmtId="10" fontId="13" fillId="3" borderId="18" xfId="1" applyNumberFormat="1" applyFont="1" applyFill="1" applyBorder="1" applyAlignment="1">
      <alignment horizontal="center" vertical="center"/>
    </xf>
    <xf numFmtId="4" fontId="14" fillId="0" borderId="0" xfId="1" applyNumberFormat="1" applyFont="1" applyAlignment="1">
      <alignment vertical="center"/>
    </xf>
    <xf numFmtId="0" fontId="14" fillId="0" borderId="0" xfId="1" quotePrefix="1" applyFont="1" applyAlignment="1">
      <alignment horizontal="center" vertical="center"/>
    </xf>
    <xf numFmtId="4" fontId="8" fillId="0" borderId="0" xfId="1" applyNumberFormat="1" applyFont="1"/>
    <xf numFmtId="4" fontId="2" fillId="0" borderId="0" xfId="1" applyNumberFormat="1"/>
    <xf numFmtId="0" fontId="22" fillId="0" borderId="0" xfId="1" applyFont="1" applyAlignment="1">
      <alignment horizontal="centerContinuous" vertical="center"/>
    </xf>
    <xf numFmtId="0" fontId="2" fillId="0" borderId="0" xfId="1" applyAlignment="1">
      <alignment horizontal="centerContinuous"/>
    </xf>
    <xf numFmtId="0" fontId="2" fillId="0" borderId="0" xfId="1" applyAlignment="1">
      <alignment horizontal="centerContinuous" vertical="center"/>
    </xf>
    <xf numFmtId="168" fontId="23" fillId="0" borderId="0" xfId="1" applyNumberFormat="1" applyFont="1" applyAlignment="1">
      <alignment horizontal="centerContinuous"/>
    </xf>
    <xf numFmtId="0" fontId="5" fillId="0" borderId="0" xfId="1" applyFont="1" applyAlignment="1">
      <alignment horizontal="centerContinuous" vertical="center"/>
    </xf>
    <xf numFmtId="0" fontId="22" fillId="0" borderId="0" xfId="1" applyFont="1" applyAlignment="1">
      <alignment horizontal="center" vertical="center"/>
    </xf>
    <xf numFmtId="0" fontId="24" fillId="3" borderId="46" xfId="1" applyFont="1" applyFill="1" applyBorder="1" applyAlignment="1">
      <alignment horizontal="centerContinuous" vertical="center" wrapText="1"/>
    </xf>
    <xf numFmtId="0" fontId="17" fillId="3" borderId="47" xfId="0" applyFont="1" applyFill="1" applyBorder="1" applyAlignment="1">
      <alignment horizontal="centerContinuous" vertical="center"/>
    </xf>
    <xf numFmtId="0" fontId="24" fillId="2" borderId="48" xfId="1" applyFont="1" applyFill="1" applyBorder="1" applyAlignment="1">
      <alignment horizontal="centerContinuous" vertical="center"/>
    </xf>
    <xf numFmtId="0" fontId="25" fillId="2" borderId="48" xfId="1" applyFont="1" applyFill="1" applyBorder="1" applyAlignment="1">
      <alignment horizontal="centerContinuous" vertical="center"/>
    </xf>
    <xf numFmtId="0" fontId="25" fillId="2" borderId="49" xfId="1" applyFont="1" applyFill="1" applyBorder="1" applyAlignment="1">
      <alignment horizontal="centerContinuous" vertical="center"/>
    </xf>
    <xf numFmtId="0" fontId="0" fillId="0" borderId="6" xfId="0" applyBorder="1" applyAlignment="1">
      <alignment vertical="center"/>
    </xf>
    <xf numFmtId="0" fontId="0" fillId="0" borderId="51" xfId="0" applyBorder="1" applyAlignment="1">
      <alignment vertical="center"/>
    </xf>
    <xf numFmtId="0" fontId="24" fillId="0" borderId="52" xfId="1" applyFont="1" applyBorder="1" applyAlignment="1">
      <alignment horizontal="center" vertical="center" wrapText="1"/>
    </xf>
    <xf numFmtId="0" fontId="24" fillId="0" borderId="53" xfId="1" applyFont="1" applyBorder="1" applyAlignment="1">
      <alignment horizontal="center" vertical="center" wrapText="1"/>
    </xf>
    <xf numFmtId="0" fontId="24" fillId="0" borderId="54" xfId="1" applyFont="1" applyBorder="1" applyAlignment="1">
      <alignment horizontal="center" vertical="center" wrapText="1"/>
    </xf>
    <xf numFmtId="0" fontId="24" fillId="2" borderId="54" xfId="1" applyFont="1" applyFill="1" applyBorder="1" applyAlignment="1">
      <alignment horizontal="center" vertical="center" wrapText="1"/>
    </xf>
    <xf numFmtId="0" fontId="24" fillId="2" borderId="55" xfId="1" applyFont="1" applyFill="1" applyBorder="1" applyAlignment="1">
      <alignment horizontal="center" vertical="center" wrapText="1"/>
    </xf>
    <xf numFmtId="165" fontId="13" fillId="0" borderId="51" xfId="1" applyNumberFormat="1" applyFont="1" applyBorder="1" applyAlignment="1">
      <alignment vertical="center"/>
    </xf>
    <xf numFmtId="166" fontId="26" fillId="0" borderId="57" xfId="1" applyNumberFormat="1" applyFont="1" applyBorder="1" applyAlignment="1">
      <alignment vertical="center"/>
    </xf>
    <xf numFmtId="166" fontId="26" fillId="0" borderId="58" xfId="1" applyNumberFormat="1" applyFont="1" applyBorder="1" applyAlignment="1">
      <alignment vertical="center"/>
    </xf>
    <xf numFmtId="166" fontId="26" fillId="0" borderId="59" xfId="1" applyNumberFormat="1" applyFont="1" applyBorder="1" applyAlignment="1">
      <alignment vertical="center"/>
    </xf>
    <xf numFmtId="166" fontId="26" fillId="2" borderId="59" xfId="1" applyNumberFormat="1" applyFont="1" applyFill="1" applyBorder="1" applyAlignment="1">
      <alignment vertical="center"/>
    </xf>
    <xf numFmtId="166" fontId="26" fillId="2" borderId="60" xfId="1" applyNumberFormat="1" applyFont="1" applyFill="1" applyBorder="1" applyAlignment="1">
      <alignment vertical="center"/>
    </xf>
    <xf numFmtId="10" fontId="26" fillId="0" borderId="61" xfId="1" applyNumberFormat="1" applyFont="1" applyBorder="1" applyAlignment="1">
      <alignment horizontal="center" vertical="center"/>
    </xf>
    <xf numFmtId="0" fontId="13" fillId="0" borderId="28" xfId="1" applyFont="1" applyBorder="1" applyAlignment="1">
      <alignment vertical="center"/>
    </xf>
    <xf numFmtId="0" fontId="2" fillId="0" borderId="62" xfId="1" applyBorder="1" applyAlignment="1">
      <alignment vertical="center"/>
    </xf>
    <xf numFmtId="166" fontId="26" fillId="0" borderId="29" xfId="1" applyNumberFormat="1" applyFont="1" applyBorder="1" applyAlignment="1">
      <alignment horizontal="center" vertical="center"/>
    </xf>
    <xf numFmtId="166" fontId="26" fillId="0" borderId="62" xfId="1" applyNumberFormat="1" applyFont="1" applyBorder="1" applyAlignment="1">
      <alignment horizontal="center" vertical="center"/>
    </xf>
    <xf numFmtId="0" fontId="27" fillId="0" borderId="63" xfId="1" applyFont="1" applyBorder="1" applyAlignment="1">
      <alignment horizontal="center" vertical="center"/>
    </xf>
    <xf numFmtId="0" fontId="27" fillId="0" borderId="29" xfId="1" applyFont="1" applyBorder="1" applyAlignment="1">
      <alignment horizontal="center" vertical="center"/>
    </xf>
    <xf numFmtId="0" fontId="27" fillId="0" borderId="64" xfId="1" applyFont="1" applyBorder="1" applyAlignment="1">
      <alignment horizontal="center" vertical="center"/>
    </xf>
    <xf numFmtId="0" fontId="25" fillId="0" borderId="64" xfId="1" applyFont="1" applyBorder="1" applyAlignment="1">
      <alignment vertical="center"/>
    </xf>
    <xf numFmtId="0" fontId="13" fillId="0" borderId="14" xfId="1" applyFont="1" applyBorder="1" applyAlignment="1">
      <alignment horizontal="centerContinuous" vertical="center" wrapText="1"/>
    </xf>
    <xf numFmtId="0" fontId="15" fillId="0" borderId="65" xfId="1" applyFont="1" applyBorder="1" applyAlignment="1">
      <alignment horizontal="centerContinuous" vertical="center" wrapText="1"/>
    </xf>
    <xf numFmtId="4" fontId="13" fillId="4" borderId="66" xfId="1" applyNumberFormat="1" applyFont="1" applyFill="1" applyBorder="1" applyAlignment="1">
      <alignment horizontal="centerContinuous" vertical="center" wrapText="1"/>
    </xf>
    <xf numFmtId="4" fontId="13" fillId="4" borderId="67" xfId="1" applyNumberFormat="1" applyFont="1" applyFill="1" applyBorder="1" applyAlignment="1">
      <alignment horizontal="centerContinuous" vertical="center" wrapText="1"/>
    </xf>
    <xf numFmtId="166" fontId="26" fillId="4" borderId="68" xfId="1" applyNumberFormat="1" applyFont="1" applyFill="1" applyBorder="1" applyAlignment="1">
      <alignment horizontal="centerContinuous" vertical="center"/>
    </xf>
    <xf numFmtId="166" fontId="26" fillId="2" borderId="68" xfId="1" applyNumberFormat="1" applyFont="1" applyFill="1" applyBorder="1" applyAlignment="1">
      <alignment vertical="center"/>
    </xf>
    <xf numFmtId="166" fontId="26" fillId="2" borderId="69" xfId="1" applyNumberFormat="1" applyFont="1" applyFill="1" applyBorder="1" applyAlignment="1">
      <alignment vertical="center"/>
    </xf>
    <xf numFmtId="10" fontId="24" fillId="0" borderId="70" xfId="1" applyNumberFormat="1" applyFont="1" applyBorder="1" applyAlignment="1">
      <alignment horizontal="center" vertical="center"/>
    </xf>
    <xf numFmtId="0" fontId="2" fillId="0" borderId="71" xfId="1" applyBorder="1"/>
    <xf numFmtId="0" fontId="9" fillId="0" borderId="72" xfId="1" applyFont="1" applyBorder="1" applyAlignment="1">
      <alignment horizontal="centerContinuous" vertical="center" wrapText="1"/>
    </xf>
    <xf numFmtId="0" fontId="9" fillId="0" borderId="73" xfId="1" applyFont="1" applyBorder="1" applyAlignment="1">
      <alignment horizontal="centerContinuous" vertical="center" wrapText="1"/>
    </xf>
    <xf numFmtId="0" fontId="9" fillId="0" borderId="74" xfId="1" applyFont="1" applyBorder="1" applyAlignment="1">
      <alignment horizontal="centerContinuous" vertical="center" wrapText="1"/>
    </xf>
    <xf numFmtId="0" fontId="8" fillId="0" borderId="75" xfId="1" applyFont="1" applyBorder="1" applyAlignment="1">
      <alignment horizontal="centerContinuous" wrapText="1"/>
    </xf>
    <xf numFmtId="0" fontId="28" fillId="0" borderId="76" xfId="1" quotePrefix="1" applyFont="1" applyBorder="1" applyAlignment="1">
      <alignment horizontal="center" vertical="center"/>
    </xf>
    <xf numFmtId="0" fontId="28" fillId="0" borderId="77" xfId="1" applyFont="1" applyBorder="1" applyAlignment="1">
      <alignment vertical="center" wrapText="1"/>
    </xf>
    <xf numFmtId="166" fontId="28" fillId="0" borderId="78" xfId="1" applyNumberFormat="1" applyFont="1" applyBorder="1" applyAlignment="1">
      <alignment vertical="center"/>
    </xf>
    <xf numFmtId="166" fontId="28" fillId="0" borderId="79" xfId="1" applyNumberFormat="1" applyFont="1" applyBorder="1" applyAlignment="1">
      <alignment vertical="center"/>
    </xf>
    <xf numFmtId="166" fontId="28" fillId="0" borderId="80" xfId="1" applyNumberFormat="1" applyFont="1" applyBorder="1" applyAlignment="1">
      <alignment vertical="center"/>
    </xf>
    <xf numFmtId="166" fontId="28" fillId="2" borderId="80" xfId="1" applyNumberFormat="1" applyFont="1" applyFill="1" applyBorder="1" applyAlignment="1">
      <alignment vertical="center"/>
    </xf>
    <xf numFmtId="166" fontId="28" fillId="2" borderId="81" xfId="1" applyNumberFormat="1" applyFont="1" applyFill="1" applyBorder="1" applyAlignment="1">
      <alignment vertical="center"/>
    </xf>
    <xf numFmtId="10" fontId="28" fillId="0" borderId="13" xfId="1" applyNumberFormat="1" applyFont="1" applyBorder="1" applyAlignment="1">
      <alignment horizontal="center" vertical="center"/>
    </xf>
    <xf numFmtId="0" fontId="28" fillId="0" borderId="0" xfId="1" applyFont="1" applyAlignment="1">
      <alignment vertical="center"/>
    </xf>
    <xf numFmtId="0" fontId="28" fillId="0" borderId="28" xfId="1" quotePrefix="1" applyFont="1" applyBorder="1" applyAlignment="1">
      <alignment horizontal="center" vertical="center"/>
    </xf>
    <xf numFmtId="0" fontId="28" fillId="0" borderId="29" xfId="1" applyFont="1" applyBorder="1" applyAlignment="1">
      <alignment vertical="center" wrapText="1"/>
    </xf>
    <xf numFmtId="166" fontId="28" fillId="0" borderId="82" xfId="1" applyNumberFormat="1" applyFont="1" applyBorder="1" applyAlignment="1">
      <alignment vertical="center"/>
    </xf>
    <xf numFmtId="166" fontId="28" fillId="2" borderId="83" xfId="1" applyNumberFormat="1" applyFont="1" applyFill="1" applyBorder="1" applyAlignment="1">
      <alignment vertical="center"/>
    </xf>
    <xf numFmtId="166" fontId="28" fillId="0" borderId="84" xfId="1" applyNumberFormat="1" applyFont="1" applyBorder="1" applyAlignment="1">
      <alignment vertical="center"/>
    </xf>
    <xf numFmtId="166" fontId="28" fillId="2" borderId="85" xfId="1" applyNumberFormat="1" applyFont="1" applyFill="1" applyBorder="1" applyAlignment="1">
      <alignment vertical="center"/>
    </xf>
    <xf numFmtId="0" fontId="28" fillId="0" borderId="0" xfId="1" applyFont="1"/>
    <xf numFmtId="166" fontId="28" fillId="0" borderId="83" xfId="1" applyNumberFormat="1" applyFont="1" applyBorder="1" applyAlignment="1">
      <alignment vertical="center"/>
    </xf>
    <xf numFmtId="0" fontId="28" fillId="0" borderId="6" xfId="1" quotePrefix="1" applyFont="1" applyBorder="1" applyAlignment="1">
      <alignment horizontal="center" vertical="center"/>
    </xf>
    <xf numFmtId="166" fontId="28" fillId="0" borderId="86" xfId="1" applyNumberFormat="1" applyFont="1" applyBorder="1" applyAlignment="1">
      <alignment vertical="center"/>
    </xf>
    <xf numFmtId="166" fontId="28" fillId="0" borderId="87" xfId="1" applyNumberFormat="1" applyFont="1" applyBorder="1" applyAlignment="1">
      <alignment vertical="center"/>
    </xf>
    <xf numFmtId="166" fontId="28" fillId="0" borderId="88" xfId="1" applyNumberFormat="1" applyFont="1" applyBorder="1" applyAlignment="1">
      <alignment vertical="center"/>
    </xf>
    <xf numFmtId="166" fontId="28" fillId="2" borderId="88" xfId="1" applyNumberFormat="1" applyFont="1" applyFill="1" applyBorder="1" applyAlignment="1">
      <alignment vertical="center"/>
    </xf>
    <xf numFmtId="166" fontId="28" fillId="2" borderId="89" xfId="1" applyNumberFormat="1" applyFont="1" applyFill="1" applyBorder="1" applyAlignment="1">
      <alignment vertical="center"/>
    </xf>
    <xf numFmtId="10" fontId="28" fillId="0" borderId="33" xfId="1" applyNumberFormat="1" applyFont="1" applyBorder="1" applyAlignment="1">
      <alignment horizontal="center" vertical="center"/>
    </xf>
    <xf numFmtId="0" fontId="12" fillId="5" borderId="34" xfId="1" applyFont="1" applyFill="1" applyBorder="1" applyAlignment="1">
      <alignment horizontal="centerContinuous" vertical="center" wrapText="1"/>
    </xf>
    <xf numFmtId="0" fontId="12" fillId="5" borderId="35" xfId="1" applyFont="1" applyFill="1" applyBorder="1" applyAlignment="1">
      <alignment horizontal="centerContinuous" vertical="center" wrapText="1"/>
    </xf>
    <xf numFmtId="166" fontId="12" fillId="5" borderId="90" xfId="1" applyNumberFormat="1" applyFont="1" applyFill="1" applyBorder="1" applyAlignment="1">
      <alignment vertical="center"/>
    </xf>
    <xf numFmtId="166" fontId="12" fillId="5" borderId="91" xfId="1" applyNumberFormat="1" applyFont="1" applyFill="1" applyBorder="1" applyAlignment="1">
      <alignment vertical="center"/>
    </xf>
    <xf numFmtId="166" fontId="12" fillId="5" borderId="92" xfId="1" applyNumberFormat="1" applyFont="1" applyFill="1" applyBorder="1" applyAlignment="1">
      <alignment vertical="center"/>
    </xf>
    <xf numFmtId="166" fontId="12" fillId="2" borderId="92" xfId="1" applyNumberFormat="1" applyFont="1" applyFill="1" applyBorder="1" applyAlignment="1">
      <alignment vertical="center"/>
    </xf>
    <xf numFmtId="166" fontId="12" fillId="2" borderId="93" xfId="1" applyNumberFormat="1" applyFont="1" applyFill="1" applyBorder="1" applyAlignment="1">
      <alignment vertical="center"/>
    </xf>
    <xf numFmtId="10" fontId="12" fillId="6" borderId="38" xfId="1" applyNumberFormat="1" applyFont="1" applyFill="1" applyBorder="1" applyAlignment="1">
      <alignment horizontal="center" vertical="center"/>
    </xf>
    <xf numFmtId="0" fontId="29" fillId="0" borderId="39" xfId="1" quotePrefix="1" applyFont="1" applyBorder="1" applyAlignment="1">
      <alignment horizontal="center" vertical="center"/>
    </xf>
    <xf numFmtId="0" fontId="9" fillId="3" borderId="40" xfId="1" applyFont="1" applyFill="1" applyBorder="1" applyAlignment="1">
      <alignment horizontal="center" vertical="center"/>
    </xf>
    <xf numFmtId="166" fontId="16" fillId="0" borderId="94" xfId="1" applyNumberFormat="1" applyFont="1" applyBorder="1" applyAlignment="1">
      <alignment vertical="center"/>
    </xf>
    <xf numFmtId="166" fontId="16" fillId="0" borderId="95" xfId="1" applyNumberFormat="1" applyFont="1" applyBorder="1" applyAlignment="1">
      <alignment vertical="center"/>
    </xf>
    <xf numFmtId="166" fontId="16" fillId="0" borderId="96" xfId="1" applyNumberFormat="1" applyFont="1" applyBorder="1" applyAlignment="1">
      <alignment vertical="center"/>
    </xf>
    <xf numFmtId="166" fontId="16" fillId="2" borderId="96" xfId="1" applyNumberFormat="1" applyFont="1" applyFill="1" applyBorder="1" applyAlignment="1">
      <alignment vertical="center"/>
    </xf>
    <xf numFmtId="166" fontId="16" fillId="2" borderId="97" xfId="1" applyNumberFormat="1" applyFont="1" applyFill="1" applyBorder="1" applyAlignment="1">
      <alignment vertical="center"/>
    </xf>
    <xf numFmtId="10" fontId="28" fillId="0" borderId="10" xfId="1" applyNumberFormat="1" applyFont="1" applyBorder="1" applyAlignment="1">
      <alignment horizontal="center" vertical="center"/>
    </xf>
    <xf numFmtId="0" fontId="13" fillId="2" borderId="98" xfId="1" applyFont="1" applyFill="1" applyBorder="1" applyAlignment="1">
      <alignment horizontal="centerContinuous" vertical="center" wrapText="1"/>
    </xf>
    <xf numFmtId="0" fontId="13" fillId="2" borderId="99" xfId="1" applyFont="1" applyFill="1" applyBorder="1" applyAlignment="1">
      <alignment horizontal="centerContinuous" vertical="center" wrapText="1"/>
    </xf>
    <xf numFmtId="166" fontId="12" fillId="2" borderId="100" xfId="1" applyNumberFormat="1" applyFont="1" applyFill="1" applyBorder="1" applyAlignment="1">
      <alignment vertical="center"/>
    </xf>
    <xf numFmtId="166" fontId="12" fillId="2" borderId="101" xfId="1" applyNumberFormat="1" applyFont="1" applyFill="1" applyBorder="1" applyAlignment="1">
      <alignment vertical="center"/>
    </xf>
    <xf numFmtId="166" fontId="12" fillId="2" borderId="102" xfId="1" applyNumberFormat="1" applyFont="1" applyFill="1" applyBorder="1" applyAlignment="1">
      <alignment vertical="center"/>
    </xf>
    <xf numFmtId="166" fontId="12" fillId="2" borderId="103" xfId="1" applyNumberFormat="1" applyFont="1" applyFill="1" applyBorder="1" applyAlignment="1">
      <alignment vertical="center"/>
    </xf>
    <xf numFmtId="10" fontId="12" fillId="3" borderId="104" xfId="1" applyNumberFormat="1" applyFont="1" applyFill="1" applyBorder="1" applyAlignment="1">
      <alignment horizontal="center" vertical="center"/>
    </xf>
    <xf numFmtId="4" fontId="4" fillId="0" borderId="0" xfId="1" applyNumberFormat="1" applyFont="1"/>
    <xf numFmtId="0" fontId="30" fillId="0" borderId="0" xfId="1" applyFont="1" applyAlignment="1">
      <alignment horizontal="centerContinuous" vertical="center"/>
    </xf>
    <xf numFmtId="168" fontId="23" fillId="0" borderId="0" xfId="1" applyNumberFormat="1" applyFont="1" applyAlignment="1">
      <alignment horizontal="right"/>
    </xf>
    <xf numFmtId="0" fontId="9" fillId="3" borderId="105" xfId="1" applyFont="1" applyFill="1" applyBorder="1" applyAlignment="1">
      <alignment horizontal="centerContinuous" vertical="center" wrapText="1"/>
    </xf>
    <xf numFmtId="0" fontId="2" fillId="3" borderId="48" xfId="1" applyFill="1" applyBorder="1" applyAlignment="1">
      <alignment horizontal="centerContinuous" vertical="center"/>
    </xf>
    <xf numFmtId="0" fontId="2" fillId="3" borderId="49" xfId="1" applyFill="1" applyBorder="1" applyAlignment="1">
      <alignment horizontal="centerContinuous" vertical="center"/>
    </xf>
    <xf numFmtId="0" fontId="31" fillId="0" borderId="6" xfId="1" applyFont="1" applyBorder="1" applyAlignment="1">
      <alignment horizontal="center" vertical="center" wrapText="1"/>
    </xf>
    <xf numFmtId="0" fontId="31" fillId="0" borderId="0" xfId="1" applyFont="1" applyAlignment="1">
      <alignment horizontal="center" vertical="center" wrapText="1"/>
    </xf>
    <xf numFmtId="0" fontId="31" fillId="0" borderId="106" xfId="1" applyFont="1" applyBorder="1" applyAlignment="1">
      <alignment horizontal="center" vertical="center" wrapText="1"/>
    </xf>
    <xf numFmtId="0" fontId="31" fillId="0" borderId="107" xfId="1" applyFont="1" applyBorder="1" applyAlignment="1">
      <alignment horizontal="center" vertical="center" wrapText="1"/>
    </xf>
    <xf numFmtId="0" fontId="31" fillId="0" borderId="108" xfId="1" applyFont="1" applyBorder="1" applyAlignment="1">
      <alignment horizontal="center" vertical="center" wrapText="1"/>
    </xf>
    <xf numFmtId="0" fontId="31" fillId="2" borderId="109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vertical="center"/>
    </xf>
    <xf numFmtId="0" fontId="8" fillId="0" borderId="0" xfId="1" applyFont="1" applyAlignment="1">
      <alignment horizontal="right" vertical="center"/>
    </xf>
    <xf numFmtId="166" fontId="8" fillId="0" borderId="110" xfId="1" applyNumberFormat="1" applyFont="1" applyBorder="1" applyAlignment="1">
      <alignment vertical="center"/>
    </xf>
    <xf numFmtId="166" fontId="8" fillId="0" borderId="0" xfId="1" applyNumberFormat="1" applyFont="1" applyAlignment="1">
      <alignment vertical="center"/>
    </xf>
    <xf numFmtId="166" fontId="8" fillId="2" borderId="71" xfId="1" applyNumberFormat="1" applyFont="1" applyFill="1" applyBorder="1" applyAlignment="1">
      <alignment vertical="center"/>
    </xf>
    <xf numFmtId="0" fontId="8" fillId="0" borderId="28" xfId="1" applyFont="1" applyBorder="1" applyAlignment="1">
      <alignment vertical="center"/>
    </xf>
    <xf numFmtId="0" fontId="8" fillId="0" borderId="29" xfId="1" applyFont="1" applyBorder="1" applyAlignment="1">
      <alignment horizontal="right" vertical="center"/>
    </xf>
    <xf numFmtId="166" fontId="8" fillId="0" borderId="29" xfId="1" applyNumberFormat="1" applyFont="1" applyBorder="1" applyAlignment="1">
      <alignment vertical="center"/>
    </xf>
    <xf numFmtId="166" fontId="8" fillId="2" borderId="64" xfId="1" applyNumberFormat="1" applyFont="1" applyFill="1" applyBorder="1" applyAlignment="1">
      <alignment vertical="center"/>
    </xf>
    <xf numFmtId="0" fontId="8" fillId="0" borderId="111" xfId="1" applyFont="1" applyBorder="1" applyAlignment="1">
      <alignment vertical="center"/>
    </xf>
    <xf numFmtId="0" fontId="8" fillId="0" borderId="112" xfId="1" applyFont="1" applyBorder="1" applyAlignment="1">
      <alignment horizontal="right" vertical="center"/>
    </xf>
    <xf numFmtId="166" fontId="8" fillId="4" borderId="113" xfId="1" applyNumberFormat="1" applyFont="1" applyFill="1" applyBorder="1" applyAlignment="1">
      <alignment horizontal="centerContinuous" vertical="center"/>
    </xf>
    <xf numFmtId="166" fontId="8" fillId="2" borderId="114" xfId="1" applyNumberFormat="1" applyFont="1" applyFill="1" applyBorder="1" applyAlignment="1">
      <alignment vertical="center"/>
    </xf>
    <xf numFmtId="0" fontId="9" fillId="0" borderId="115" xfId="1" applyFont="1" applyBorder="1" applyAlignment="1">
      <alignment horizontal="centerContinuous" vertical="center" wrapText="1"/>
    </xf>
    <xf numFmtId="0" fontId="2" fillId="0" borderId="116" xfId="1" applyBorder="1" applyAlignment="1">
      <alignment horizontal="centerContinuous" vertical="center"/>
    </xf>
    <xf numFmtId="0" fontId="2" fillId="0" borderId="117" xfId="1" applyBorder="1" applyAlignment="1">
      <alignment horizontal="centerContinuous" vertical="center"/>
    </xf>
    <xf numFmtId="0" fontId="28" fillId="0" borderId="118" xfId="1" quotePrefix="1" applyFont="1" applyBorder="1" applyAlignment="1">
      <alignment horizontal="center" vertical="center"/>
    </xf>
    <xf numFmtId="0" fontId="28" fillId="0" borderId="119" xfId="1" applyFont="1" applyBorder="1" applyAlignment="1">
      <alignment vertical="center" wrapText="1"/>
    </xf>
    <xf numFmtId="166" fontId="28" fillId="0" borderId="120" xfId="1" applyNumberFormat="1" applyFont="1" applyBorder="1" applyAlignment="1">
      <alignment vertical="center"/>
    </xf>
    <xf numFmtId="166" fontId="28" fillId="0" borderId="121" xfId="1" applyNumberFormat="1" applyFont="1" applyBorder="1" applyAlignment="1">
      <alignment vertical="center"/>
    </xf>
    <xf numFmtId="166" fontId="28" fillId="5" borderId="122" xfId="1" applyNumberFormat="1" applyFont="1" applyFill="1" applyBorder="1" applyAlignment="1">
      <alignment vertical="center"/>
    </xf>
    <xf numFmtId="0" fontId="28" fillId="0" borderId="123" xfId="1" quotePrefix="1" applyFont="1" applyBorder="1" applyAlignment="1">
      <alignment horizontal="center" vertical="center"/>
    </xf>
    <xf numFmtId="0" fontId="28" fillId="0" borderId="124" xfId="1" applyFont="1" applyBorder="1" applyAlignment="1">
      <alignment vertical="center" wrapText="1"/>
    </xf>
    <xf numFmtId="166" fontId="28" fillId="0" borderId="125" xfId="1" applyNumberFormat="1" applyFont="1" applyBorder="1" applyAlignment="1">
      <alignment vertical="center"/>
    </xf>
    <xf numFmtId="166" fontId="28" fillId="0" borderId="126" xfId="1" applyNumberFormat="1" applyFont="1" applyBorder="1" applyAlignment="1">
      <alignment vertical="center"/>
    </xf>
    <xf numFmtId="166" fontId="28" fillId="5" borderId="127" xfId="1" applyNumberFormat="1" applyFont="1" applyFill="1" applyBorder="1" applyAlignment="1">
      <alignment vertical="center"/>
    </xf>
    <xf numFmtId="4" fontId="28" fillId="0" borderId="124" xfId="1" applyNumberFormat="1" applyFont="1" applyBorder="1" applyAlignment="1">
      <alignment vertical="center"/>
    </xf>
    <xf numFmtId="166" fontId="28" fillId="5" borderId="128" xfId="1" applyNumberFormat="1" applyFont="1" applyFill="1" applyBorder="1" applyAlignment="1">
      <alignment vertical="center"/>
    </xf>
    <xf numFmtId="0" fontId="16" fillId="0" borderId="124" xfId="1" applyFont="1" applyBorder="1" applyAlignment="1">
      <alignment vertical="center" wrapText="1"/>
    </xf>
    <xf numFmtId="0" fontId="16" fillId="0" borderId="123" xfId="1" quotePrefix="1" applyFont="1" applyBorder="1" applyAlignment="1">
      <alignment horizontal="center" vertical="center"/>
    </xf>
    <xf numFmtId="0" fontId="16" fillId="0" borderId="0" xfId="1" applyFont="1" applyAlignment="1">
      <alignment vertical="center" wrapText="1"/>
    </xf>
    <xf numFmtId="166" fontId="28" fillId="0" borderId="129" xfId="1" applyNumberFormat="1" applyFont="1" applyBorder="1" applyAlignment="1">
      <alignment vertical="center"/>
    </xf>
    <xf numFmtId="166" fontId="28" fillId="0" borderId="130" xfId="1" applyNumberFormat="1" applyFont="1" applyBorder="1" applyAlignment="1">
      <alignment vertical="center"/>
    </xf>
    <xf numFmtId="166" fontId="28" fillId="5" borderId="131" xfId="1" applyNumberFormat="1" applyFont="1" applyFill="1" applyBorder="1" applyAlignment="1">
      <alignment vertical="center"/>
    </xf>
    <xf numFmtId="0" fontId="8" fillId="7" borderId="132" xfId="1" quotePrefix="1" applyFont="1" applyFill="1" applyBorder="1" applyAlignment="1">
      <alignment horizontal="centerContinuous" vertical="center" wrapText="1"/>
    </xf>
    <xf numFmtId="0" fontId="32" fillId="7" borderId="133" xfId="1" applyFont="1" applyFill="1" applyBorder="1" applyAlignment="1">
      <alignment horizontal="centerContinuous" vertical="center" wrapText="1"/>
    </xf>
    <xf numFmtId="166" fontId="8" fillId="7" borderId="134" xfId="1" applyNumberFormat="1" applyFont="1" applyFill="1" applyBorder="1" applyAlignment="1">
      <alignment vertical="center"/>
    </xf>
    <xf numFmtId="166" fontId="8" fillId="7" borderId="135" xfId="1" applyNumberFormat="1" applyFont="1" applyFill="1" applyBorder="1" applyAlignment="1">
      <alignment vertical="center"/>
    </xf>
    <xf numFmtId="166" fontId="8" fillId="7" borderId="136" xfId="1" applyNumberFormat="1" applyFont="1" applyFill="1" applyBorder="1" applyAlignment="1">
      <alignment vertical="center"/>
    </xf>
    <xf numFmtId="0" fontId="16" fillId="4" borderId="137" xfId="1" quotePrefix="1" applyFont="1" applyFill="1" applyBorder="1" applyAlignment="1">
      <alignment horizontal="center" vertical="center"/>
    </xf>
    <xf numFmtId="0" fontId="8" fillId="4" borderId="138" xfId="1" applyFont="1" applyFill="1" applyBorder="1" applyAlignment="1">
      <alignment horizontal="center" vertical="center"/>
    </xf>
    <xf numFmtId="166" fontId="8" fillId="4" borderId="139" xfId="1" applyNumberFormat="1" applyFont="1" applyFill="1" applyBorder="1" applyAlignment="1">
      <alignment vertical="center"/>
    </xf>
    <xf numFmtId="166" fontId="8" fillId="4" borderId="140" xfId="1" applyNumberFormat="1" applyFont="1" applyFill="1" applyBorder="1" applyAlignment="1">
      <alignment vertical="center"/>
    </xf>
    <xf numFmtId="166" fontId="8" fillId="4" borderId="141" xfId="1" applyNumberFormat="1" applyFont="1" applyFill="1" applyBorder="1" applyAlignment="1">
      <alignment vertical="center"/>
    </xf>
    <xf numFmtId="0" fontId="16" fillId="0" borderId="39" xfId="1" quotePrefix="1" applyFont="1" applyBorder="1" applyAlignment="1">
      <alignment horizontal="center" vertical="center"/>
    </xf>
    <xf numFmtId="166" fontId="28" fillId="0" borderId="142" xfId="1" applyNumberFormat="1" applyFont="1" applyBorder="1" applyAlignment="1">
      <alignment vertical="center"/>
    </xf>
    <xf numFmtId="166" fontId="28" fillId="0" borderId="143" xfId="1" applyNumberFormat="1" applyFont="1" applyBorder="1" applyAlignment="1">
      <alignment vertical="center"/>
    </xf>
    <xf numFmtId="166" fontId="28" fillId="5" borderId="144" xfId="1" applyNumberFormat="1" applyFont="1" applyFill="1" applyBorder="1" applyAlignment="1">
      <alignment vertical="center"/>
    </xf>
    <xf numFmtId="0" fontId="16" fillId="0" borderId="145" xfId="1" quotePrefix="1" applyFont="1" applyBorder="1" applyAlignment="1">
      <alignment horizontal="center" vertical="center"/>
    </xf>
    <xf numFmtId="0" fontId="28" fillId="0" borderId="146" xfId="1" applyFont="1" applyBorder="1" applyAlignment="1">
      <alignment vertical="center" wrapText="1"/>
    </xf>
    <xf numFmtId="0" fontId="8" fillId="2" borderId="111" xfId="1" applyFont="1" applyFill="1" applyBorder="1" applyAlignment="1">
      <alignment horizontal="centerContinuous" vertical="center" wrapText="1"/>
    </xf>
    <xf numFmtId="0" fontId="32" fillId="2" borderId="112" xfId="1" applyFont="1" applyFill="1" applyBorder="1" applyAlignment="1">
      <alignment horizontal="centerContinuous" vertical="center" wrapText="1"/>
    </xf>
    <xf numFmtId="166" fontId="32" fillId="2" borderId="147" xfId="1" applyNumberFormat="1" applyFont="1" applyFill="1" applyBorder="1" applyAlignment="1">
      <alignment vertical="center"/>
    </xf>
    <xf numFmtId="166" fontId="32" fillId="2" borderId="148" xfId="1" applyNumberFormat="1" applyFont="1" applyFill="1" applyBorder="1" applyAlignment="1">
      <alignment vertical="center"/>
    </xf>
    <xf numFmtId="166" fontId="32" fillId="2" borderId="149" xfId="1" applyNumberFormat="1" applyFont="1" applyFill="1" applyBorder="1" applyAlignment="1">
      <alignment vertical="center"/>
    </xf>
    <xf numFmtId="0" fontId="33" fillId="0" borderId="0" xfId="1" applyFont="1" applyAlignment="1">
      <alignment vertical="center"/>
    </xf>
    <xf numFmtId="0" fontId="8" fillId="0" borderId="14" xfId="1" applyFont="1" applyBorder="1" applyAlignment="1">
      <alignment horizontal="centerContinuous" vertical="center" wrapText="1"/>
    </xf>
    <xf numFmtId="0" fontId="32" fillId="0" borderId="15" xfId="1" applyFont="1" applyBorder="1" applyAlignment="1">
      <alignment horizontal="centerContinuous" vertical="center" wrapText="1"/>
    </xf>
    <xf numFmtId="166" fontId="32" fillId="0" borderId="150" xfId="1" applyNumberFormat="1" applyFont="1" applyBorder="1" applyAlignment="1">
      <alignment vertical="center"/>
    </xf>
    <xf numFmtId="166" fontId="32" fillId="0" borderId="151" xfId="1" applyNumberFormat="1" applyFont="1" applyBorder="1" applyAlignment="1">
      <alignment vertical="center"/>
    </xf>
    <xf numFmtId="166" fontId="32" fillId="0" borderId="152" xfId="1" applyNumberFormat="1" applyFont="1" applyBorder="1" applyAlignment="1">
      <alignment vertical="center"/>
    </xf>
    <xf numFmtId="2" fontId="2" fillId="0" borderId="0" xfId="1" applyNumberFormat="1"/>
    <xf numFmtId="4" fontId="34" fillId="0" borderId="0" xfId="1" applyNumberFormat="1" applyFont="1"/>
    <xf numFmtId="0" fontId="6" fillId="0" borderId="0" xfId="1" applyFont="1" applyAlignment="1">
      <alignment horizontal="centerContinuous" vertical="center"/>
    </xf>
    <xf numFmtId="0" fontId="2" fillId="3" borderId="153" xfId="1" applyFill="1" applyBorder="1" applyAlignment="1">
      <alignment horizontal="centerContinuous" vertical="center"/>
    </xf>
    <xf numFmtId="0" fontId="2" fillId="3" borderId="154" xfId="1" applyFill="1" applyBorder="1" applyAlignment="1">
      <alignment horizontal="centerContinuous" vertical="center"/>
    </xf>
    <xf numFmtId="0" fontId="31" fillId="0" borderId="155" xfId="1" applyFont="1" applyBorder="1" applyAlignment="1">
      <alignment horizontal="center" vertical="center" wrapText="1"/>
    </xf>
    <xf numFmtId="166" fontId="32" fillId="0" borderId="110" xfId="1" applyNumberFormat="1" applyFont="1" applyBorder="1" applyAlignment="1">
      <alignment vertical="center"/>
    </xf>
    <xf numFmtId="166" fontId="32" fillId="0" borderId="156" xfId="1" applyNumberFormat="1" applyFont="1" applyBorder="1" applyAlignment="1">
      <alignment vertical="center"/>
    </xf>
    <xf numFmtId="166" fontId="32" fillId="2" borderId="71" xfId="1" applyNumberFormat="1" applyFont="1" applyFill="1" applyBorder="1" applyAlignment="1">
      <alignment vertical="center"/>
    </xf>
    <xf numFmtId="0" fontId="32" fillId="0" borderId="28" xfId="1" applyFont="1" applyBorder="1" applyAlignment="1">
      <alignment vertical="center"/>
    </xf>
    <xf numFmtId="0" fontId="32" fillId="0" borderId="29" xfId="1" applyFont="1" applyBorder="1" applyAlignment="1">
      <alignment horizontal="right" vertical="center"/>
    </xf>
    <xf numFmtId="166" fontId="32" fillId="0" borderId="29" xfId="1" applyNumberFormat="1" applyFont="1" applyBorder="1" applyAlignment="1">
      <alignment vertical="center"/>
    </xf>
    <xf numFmtId="166" fontId="32" fillId="2" borderId="64" xfId="1" applyNumberFormat="1" applyFont="1" applyFill="1" applyBorder="1" applyAlignment="1">
      <alignment vertical="center"/>
    </xf>
    <xf numFmtId="166" fontId="32" fillId="4" borderId="157" xfId="1" applyNumberFormat="1" applyFont="1" applyFill="1" applyBorder="1" applyAlignment="1">
      <alignment horizontal="centerContinuous" vertical="center"/>
    </xf>
    <xf numFmtId="166" fontId="32" fillId="2" borderId="114" xfId="1" applyNumberFormat="1" applyFont="1" applyFill="1" applyBorder="1" applyAlignment="1">
      <alignment vertical="center"/>
    </xf>
    <xf numFmtId="0" fontId="10" fillId="0" borderId="115" xfId="1" applyFont="1" applyBorder="1" applyAlignment="1">
      <alignment horizontal="centerContinuous" vertical="center" wrapText="1"/>
    </xf>
    <xf numFmtId="0" fontId="16" fillId="0" borderId="73" xfId="1" applyFont="1" applyBorder="1" applyAlignment="1">
      <alignment horizontal="centerContinuous" vertical="center"/>
    </xf>
    <xf numFmtId="0" fontId="16" fillId="0" borderId="158" xfId="1" applyFont="1" applyBorder="1" applyAlignment="1">
      <alignment horizontal="centerContinuous" vertical="center"/>
    </xf>
    <xf numFmtId="0" fontId="16" fillId="0" borderId="159" xfId="1" applyFont="1" applyBorder="1" applyAlignment="1">
      <alignment horizontal="centerContinuous" vertical="center"/>
    </xf>
    <xf numFmtId="0" fontId="28" fillId="0" borderId="160" xfId="1" quotePrefix="1" applyFont="1" applyBorder="1" applyAlignment="1">
      <alignment horizontal="center" vertical="center"/>
    </xf>
    <xf numFmtId="0" fontId="28" fillId="0" borderId="158" xfId="1" applyFont="1" applyBorder="1" applyAlignment="1">
      <alignment vertical="center" wrapText="1"/>
    </xf>
    <xf numFmtId="166" fontId="28" fillId="0" borderId="161" xfId="1" applyNumberFormat="1" applyFont="1" applyBorder="1" applyAlignment="1">
      <alignment vertical="center"/>
    </xf>
    <xf numFmtId="166" fontId="28" fillId="5" borderId="162" xfId="1" applyNumberFormat="1" applyFont="1" applyFill="1" applyBorder="1" applyAlignment="1">
      <alignment vertical="center"/>
    </xf>
    <xf numFmtId="166" fontId="28" fillId="5" borderId="163" xfId="1" applyNumberFormat="1" applyFont="1" applyFill="1" applyBorder="1" applyAlignment="1">
      <alignment vertical="center"/>
    </xf>
    <xf numFmtId="166" fontId="16" fillId="5" borderId="163" xfId="1" applyNumberFormat="1" applyFont="1" applyFill="1" applyBorder="1" applyAlignment="1">
      <alignment vertical="center"/>
    </xf>
    <xf numFmtId="0" fontId="16" fillId="0" borderId="164" xfId="1" quotePrefix="1" applyFont="1" applyBorder="1" applyAlignment="1">
      <alignment horizontal="center" vertical="center"/>
    </xf>
    <xf numFmtId="0" fontId="16" fillId="0" borderId="146" xfId="1" applyFont="1" applyBorder="1" applyAlignment="1">
      <alignment vertical="center" wrapText="1"/>
    </xf>
    <xf numFmtId="166" fontId="16" fillId="5" borderId="165" xfId="1" applyNumberFormat="1" applyFont="1" applyFill="1" applyBorder="1" applyAlignment="1">
      <alignment vertical="center"/>
    </xf>
    <xf numFmtId="166" fontId="8" fillId="7" borderId="166" xfId="1" applyNumberFormat="1" applyFont="1" applyFill="1" applyBorder="1" applyAlignment="1">
      <alignment vertical="center"/>
    </xf>
    <xf numFmtId="166" fontId="8" fillId="7" borderId="167" xfId="1" applyNumberFormat="1" applyFont="1" applyFill="1" applyBorder="1" applyAlignment="1">
      <alignment vertical="center"/>
    </xf>
    <xf numFmtId="166" fontId="8" fillId="4" borderId="168" xfId="1" applyNumberFormat="1" applyFont="1" applyFill="1" applyBorder="1" applyAlignment="1">
      <alignment vertical="center"/>
    </xf>
    <xf numFmtId="166" fontId="8" fillId="4" borderId="169" xfId="1" applyNumberFormat="1" applyFont="1" applyFill="1" applyBorder="1" applyAlignment="1">
      <alignment vertical="center"/>
    </xf>
    <xf numFmtId="0" fontId="16" fillId="0" borderId="170" xfId="1" quotePrefix="1" applyFont="1" applyBorder="1" applyAlignment="1">
      <alignment horizontal="center" vertical="center"/>
    </xf>
    <xf numFmtId="166" fontId="16" fillId="0" borderId="161" xfId="1" applyNumberFormat="1" applyFont="1" applyBorder="1" applyAlignment="1">
      <alignment vertical="center"/>
    </xf>
    <xf numFmtId="166" fontId="16" fillId="5" borderId="162" xfId="1" applyNumberFormat="1" applyFont="1" applyFill="1" applyBorder="1" applyAlignment="1">
      <alignment vertical="center"/>
    </xf>
    <xf numFmtId="166" fontId="16" fillId="0" borderId="171" xfId="1" applyNumberFormat="1" applyFont="1" applyBorder="1" applyAlignment="1">
      <alignment vertical="center"/>
    </xf>
    <xf numFmtId="166" fontId="32" fillId="2" borderId="172" xfId="1" applyNumberFormat="1" applyFont="1" applyFill="1" applyBorder="1" applyAlignment="1">
      <alignment vertical="center"/>
    </xf>
    <xf numFmtId="166" fontId="32" fillId="2" borderId="69" xfId="1" applyNumberFormat="1" applyFont="1" applyFill="1" applyBorder="1" applyAlignment="1">
      <alignment vertical="center"/>
    </xf>
    <xf numFmtId="166" fontId="32" fillId="0" borderId="172" xfId="1" applyNumberFormat="1" applyFont="1" applyBorder="1" applyAlignment="1">
      <alignment vertical="center"/>
    </xf>
    <xf numFmtId="166" fontId="32" fillId="0" borderId="69" xfId="1" applyNumberFormat="1" applyFont="1" applyBorder="1" applyAlignment="1">
      <alignment vertical="center"/>
    </xf>
    <xf numFmtId="2" fontId="16" fillId="0" borderId="0" xfId="1" applyNumberFormat="1" applyFont="1"/>
    <xf numFmtId="4" fontId="8" fillId="0" borderId="0" xfId="1" applyNumberFormat="1" applyFont="1" applyAlignment="1">
      <alignment horizontal="center"/>
    </xf>
    <xf numFmtId="0" fontId="10" fillId="2" borderId="174" xfId="1" applyFont="1" applyFill="1" applyBorder="1" applyAlignment="1">
      <alignment horizontal="centerContinuous" vertical="center" wrapText="1"/>
    </xf>
    <xf numFmtId="0" fontId="10" fillId="2" borderId="175" xfId="1" applyFont="1" applyFill="1" applyBorder="1" applyAlignment="1">
      <alignment horizontal="centerContinuous" vertical="center" wrapText="1"/>
    </xf>
    <xf numFmtId="0" fontId="12" fillId="2" borderId="177" xfId="1" applyFont="1" applyFill="1" applyBorder="1" applyAlignment="1">
      <alignment horizontal="centerContinuous" vertical="center" wrapText="1"/>
    </xf>
    <xf numFmtId="0" fontId="12" fillId="2" borderId="178" xfId="1" applyFont="1" applyFill="1" applyBorder="1" applyAlignment="1">
      <alignment horizontal="center" vertical="center" wrapText="1"/>
    </xf>
    <xf numFmtId="166" fontId="13" fillId="0" borderId="180" xfId="1" applyNumberFormat="1" applyFont="1" applyBorder="1" applyAlignment="1">
      <alignment vertical="center"/>
    </xf>
    <xf numFmtId="166" fontId="13" fillId="0" borderId="181" xfId="1" applyNumberFormat="1" applyFont="1" applyBorder="1" applyAlignment="1">
      <alignment vertical="center"/>
    </xf>
    <xf numFmtId="10" fontId="13" fillId="0" borderId="182" xfId="1" applyNumberFormat="1" applyFont="1" applyBorder="1" applyAlignment="1">
      <alignment horizontal="center" vertical="center"/>
    </xf>
    <xf numFmtId="10" fontId="13" fillId="4" borderId="183" xfId="1" applyNumberFormat="1" applyFont="1" applyFill="1" applyBorder="1" applyAlignment="1">
      <alignment horizontal="centerContinuous"/>
    </xf>
    <xf numFmtId="0" fontId="11" fillId="0" borderId="73" xfId="1" applyFont="1" applyBorder="1" applyAlignment="1">
      <alignment horizontal="centerContinuous" vertical="center" wrapText="1"/>
    </xf>
    <xf numFmtId="0" fontId="8" fillId="0" borderId="184" xfId="1" applyFont="1" applyBorder="1" applyAlignment="1">
      <alignment horizontal="centerContinuous" vertical="center" wrapText="1"/>
    </xf>
    <xf numFmtId="0" fontId="8" fillId="0" borderId="185" xfId="1" applyFont="1" applyBorder="1" applyAlignment="1">
      <alignment horizontal="centerContinuous" vertical="center" wrapText="1"/>
    </xf>
    <xf numFmtId="0" fontId="8" fillId="0" borderId="186" xfId="1" applyFont="1" applyBorder="1" applyAlignment="1">
      <alignment horizontal="center" wrapText="1"/>
    </xf>
    <xf numFmtId="166" fontId="28" fillId="0" borderId="187" xfId="1" applyNumberFormat="1" applyFont="1" applyBorder="1" applyAlignment="1">
      <alignment vertical="center"/>
    </xf>
    <xf numFmtId="166" fontId="28" fillId="0" borderId="188" xfId="1" applyNumberFormat="1" applyFont="1" applyBorder="1" applyAlignment="1">
      <alignment vertical="center"/>
    </xf>
    <xf numFmtId="10" fontId="28" fillId="0" borderId="189" xfId="1" applyNumberFormat="1" applyFont="1" applyBorder="1" applyAlignment="1">
      <alignment horizontal="center" vertical="center"/>
    </xf>
    <xf numFmtId="4" fontId="28" fillId="0" borderId="0" xfId="1" applyNumberFormat="1" applyFont="1"/>
    <xf numFmtId="4" fontId="28" fillId="0" borderId="0" xfId="1" applyNumberFormat="1" applyFont="1" applyAlignment="1">
      <alignment vertical="center"/>
    </xf>
    <xf numFmtId="0" fontId="28" fillId="0" borderId="29" xfId="1" applyFont="1" applyBorder="1" applyAlignment="1">
      <alignment vertical="center"/>
    </xf>
    <xf numFmtId="167" fontId="28" fillId="0" borderId="188" xfId="1" quotePrefix="1" applyNumberFormat="1" applyFont="1" applyBorder="1" applyAlignment="1">
      <alignment horizontal="center" vertical="center"/>
    </xf>
    <xf numFmtId="0" fontId="35" fillId="0" borderId="0" xfId="0" applyFont="1"/>
    <xf numFmtId="166" fontId="12" fillId="5" borderId="190" xfId="1" applyNumberFormat="1" applyFont="1" applyFill="1" applyBorder="1" applyAlignment="1">
      <alignment vertical="center"/>
    </xf>
    <xf numFmtId="166" fontId="12" fillId="5" borderId="191" xfId="1" applyNumberFormat="1" applyFont="1" applyFill="1" applyBorder="1" applyAlignment="1">
      <alignment vertical="center"/>
    </xf>
    <xf numFmtId="10" fontId="12" fillId="6" borderId="192" xfId="1" applyNumberFormat="1" applyFont="1" applyFill="1" applyBorder="1" applyAlignment="1">
      <alignment horizontal="center" vertical="center"/>
    </xf>
    <xf numFmtId="0" fontId="36" fillId="0" borderId="0" xfId="1" applyFont="1" applyAlignment="1">
      <alignment vertical="center"/>
    </xf>
    <xf numFmtId="4" fontId="1" fillId="0" borderId="0" xfId="0" applyNumberFormat="1" applyFont="1"/>
    <xf numFmtId="0" fontId="1" fillId="0" borderId="0" xfId="0" applyFont="1"/>
    <xf numFmtId="166" fontId="8" fillId="7" borderId="193" xfId="1" applyNumberFormat="1" applyFont="1" applyFill="1" applyBorder="1" applyAlignment="1">
      <alignment vertical="center"/>
    </xf>
    <xf numFmtId="166" fontId="8" fillId="7" borderId="194" xfId="1" applyNumberFormat="1" applyFont="1" applyFill="1" applyBorder="1" applyAlignment="1">
      <alignment vertical="center"/>
    </xf>
    <xf numFmtId="10" fontId="8" fillId="7" borderId="195" xfId="1" applyNumberFormat="1" applyFont="1" applyFill="1" applyBorder="1" applyAlignment="1">
      <alignment horizontal="center" vertical="center"/>
    </xf>
    <xf numFmtId="4" fontId="35" fillId="0" borderId="0" xfId="0" applyNumberFormat="1" applyFont="1"/>
    <xf numFmtId="0" fontId="32" fillId="2" borderId="14" xfId="1" applyFont="1" applyFill="1" applyBorder="1" applyAlignment="1">
      <alignment horizontal="centerContinuous" vertical="center" wrapText="1"/>
    </xf>
    <xf numFmtId="0" fontId="32" fillId="2" borderId="15" xfId="1" applyFont="1" applyFill="1" applyBorder="1" applyAlignment="1">
      <alignment horizontal="centerContinuous" vertical="center" wrapText="1"/>
    </xf>
    <xf numFmtId="166" fontId="32" fillId="2" borderId="196" xfId="1" applyNumberFormat="1" applyFont="1" applyFill="1" applyBorder="1" applyAlignment="1">
      <alignment vertical="center"/>
    </xf>
    <xf numFmtId="166" fontId="32" fillId="2" borderId="197" xfId="1" applyNumberFormat="1" applyFont="1" applyFill="1" applyBorder="1" applyAlignment="1">
      <alignment vertical="center"/>
    </xf>
    <xf numFmtId="10" fontId="32" fillId="3" borderId="198" xfId="1" applyNumberFormat="1" applyFont="1" applyFill="1" applyBorder="1" applyAlignment="1">
      <alignment horizontal="center" vertical="center"/>
    </xf>
    <xf numFmtId="166" fontId="2" fillId="0" borderId="0" xfId="1" applyNumberFormat="1"/>
    <xf numFmtId="4" fontId="6" fillId="0" borderId="0" xfId="1" applyNumberFormat="1" applyFont="1" applyAlignment="1">
      <alignment horizontal="centerContinuous" vertical="center"/>
    </xf>
    <xf numFmtId="4" fontId="4" fillId="0" borderId="0" xfId="1" applyNumberFormat="1" applyFont="1" applyAlignment="1">
      <alignment horizontal="centerContinuous" vertical="center"/>
    </xf>
    <xf numFmtId="0" fontId="37" fillId="0" borderId="199" xfId="1" applyFont="1" applyBorder="1" applyAlignment="1">
      <alignment horizontal="centerContinuous" vertical="center"/>
    </xf>
    <xf numFmtId="0" fontId="38" fillId="0" borderId="201" xfId="1" applyFont="1" applyBorder="1" applyAlignment="1">
      <alignment horizontal="centerContinuous" vertical="center" wrapText="1"/>
    </xf>
    <xf numFmtId="0" fontId="39" fillId="0" borderId="201" xfId="1" applyFont="1" applyBorder="1" applyAlignment="1">
      <alignment horizontal="centerContinuous" vertical="center" wrapText="1"/>
    </xf>
    <xf numFmtId="0" fontId="39" fillId="8" borderId="201" xfId="1" applyFont="1" applyFill="1" applyBorder="1" applyAlignment="1">
      <alignment horizontal="centerContinuous" vertical="center" wrapText="1"/>
    </xf>
    <xf numFmtId="0" fontId="39" fillId="0" borderId="202" xfId="1" applyFont="1" applyBorder="1" applyAlignment="1">
      <alignment horizontal="centerContinuous" vertical="center" wrapText="1"/>
    </xf>
    <xf numFmtId="0" fontId="37" fillId="0" borderId="203" xfId="1" applyFont="1" applyBorder="1" applyAlignment="1">
      <alignment horizontal="centerContinuous" vertical="center"/>
    </xf>
    <xf numFmtId="0" fontId="38" fillId="0" borderId="205" xfId="1" quotePrefix="1" applyFont="1" applyBorder="1" applyAlignment="1">
      <alignment horizontal="centerContinuous" vertical="center" wrapText="1"/>
    </xf>
    <xf numFmtId="0" fontId="39" fillId="0" borderId="205" xfId="1" quotePrefix="1" applyFont="1" applyBorder="1" applyAlignment="1">
      <alignment horizontal="centerContinuous" vertical="center" wrapText="1"/>
    </xf>
    <xf numFmtId="0" fontId="39" fillId="8" borderId="205" xfId="1" quotePrefix="1" applyFont="1" applyFill="1" applyBorder="1" applyAlignment="1">
      <alignment horizontal="centerContinuous" vertical="center" wrapText="1"/>
    </xf>
    <xf numFmtId="0" fontId="39" fillId="0" borderId="206" xfId="1" quotePrefix="1" applyFont="1" applyBorder="1" applyAlignment="1">
      <alignment horizontal="centerContinuous" vertical="center" wrapText="1"/>
    </xf>
    <xf numFmtId="0" fontId="16" fillId="0" borderId="207" xfId="1" quotePrefix="1" applyFont="1" applyBorder="1" applyAlignment="1">
      <alignment horizontal="center" vertical="center"/>
    </xf>
    <xf numFmtId="0" fontId="16" fillId="0" borderId="208" xfId="1" applyFont="1" applyBorder="1" applyAlignment="1">
      <alignment vertical="center" wrapText="1"/>
    </xf>
    <xf numFmtId="166" fontId="16" fillId="0" borderId="209" xfId="1" applyNumberFormat="1" applyFont="1" applyBorder="1" applyAlignment="1">
      <alignment vertical="center"/>
    </xf>
    <xf numFmtId="166" fontId="8" fillId="8" borderId="209" xfId="1" applyNumberFormat="1" applyFont="1" applyFill="1" applyBorder="1" applyAlignment="1">
      <alignment vertical="center"/>
    </xf>
    <xf numFmtId="166" fontId="8" fillId="4" borderId="210" xfId="1" applyNumberFormat="1" applyFont="1" applyFill="1" applyBorder="1" applyAlignment="1">
      <alignment vertical="center"/>
    </xf>
    <xf numFmtId="166" fontId="16" fillId="0" borderId="0" xfId="1" applyNumberFormat="1" applyFont="1" applyAlignment="1">
      <alignment vertical="center"/>
    </xf>
    <xf numFmtId="0" fontId="16" fillId="0" borderId="203" xfId="1" quotePrefix="1" applyFont="1" applyBorder="1" applyAlignment="1">
      <alignment horizontal="center" vertical="center"/>
    </xf>
    <xf numFmtId="0" fontId="16" fillId="0" borderId="211" xfId="1" applyFont="1" applyBorder="1" applyAlignment="1">
      <alignment vertical="center" wrapText="1"/>
    </xf>
    <xf numFmtId="166" fontId="16" fillId="0" borderId="212" xfId="1" applyNumberFormat="1" applyFont="1" applyBorder="1" applyAlignment="1">
      <alignment vertical="center"/>
    </xf>
    <xf numFmtId="166" fontId="8" fillId="8" borderId="213" xfId="1" applyNumberFormat="1" applyFont="1" applyFill="1" applyBorder="1" applyAlignment="1">
      <alignment vertical="center"/>
    </xf>
    <xf numFmtId="166" fontId="8" fillId="4" borderId="214" xfId="1" applyNumberFormat="1" applyFont="1" applyFill="1" applyBorder="1" applyAlignment="1">
      <alignment vertical="center"/>
    </xf>
    <xf numFmtId="0" fontId="32" fillId="2" borderId="215" xfId="1" applyFont="1" applyFill="1" applyBorder="1" applyAlignment="1">
      <alignment horizontal="centerContinuous" vertical="center" wrapText="1"/>
    </xf>
    <xf numFmtId="0" fontId="32" fillId="2" borderId="15" xfId="1" applyFont="1" applyFill="1" applyBorder="1" applyAlignment="1">
      <alignment horizontal="centerContinuous" vertical="center"/>
    </xf>
    <xf numFmtId="166" fontId="32" fillId="2" borderId="150" xfId="1" applyNumberFormat="1" applyFont="1" applyFill="1" applyBorder="1" applyAlignment="1">
      <alignment vertical="center"/>
    </xf>
    <xf numFmtId="166" fontId="32" fillId="2" borderId="151" xfId="1" applyNumberFormat="1" applyFont="1" applyFill="1" applyBorder="1" applyAlignment="1">
      <alignment vertical="center"/>
    </xf>
    <xf numFmtId="166" fontId="32" fillId="2" borderId="216" xfId="1" applyNumberFormat="1" applyFont="1" applyFill="1" applyBorder="1" applyAlignment="1">
      <alignment vertical="center"/>
    </xf>
    <xf numFmtId="166" fontId="32" fillId="4" borderId="172" xfId="1" applyNumberFormat="1" applyFont="1" applyFill="1" applyBorder="1" applyAlignment="1">
      <alignment vertical="center"/>
    </xf>
    <xf numFmtId="166" fontId="32" fillId="4" borderId="0" xfId="1" applyNumberFormat="1" applyFont="1" applyFill="1" applyAlignment="1">
      <alignment vertical="center"/>
    </xf>
    <xf numFmtId="0" fontId="33" fillId="0" borderId="0" xfId="1" applyFont="1"/>
    <xf numFmtId="0" fontId="32" fillId="9" borderId="0" xfId="1" applyFont="1" applyFill="1" applyAlignment="1">
      <alignment horizontal="center" vertical="center" wrapText="1"/>
    </xf>
    <xf numFmtId="0" fontId="0" fillId="9" borderId="0" xfId="0" applyFill="1" applyAlignment="1">
      <alignment vertical="center"/>
    </xf>
    <xf numFmtId="166" fontId="32" fillId="9" borderId="0" xfId="1" applyNumberFormat="1" applyFont="1" applyFill="1" applyAlignment="1">
      <alignment vertical="center"/>
    </xf>
    <xf numFmtId="0" fontId="33" fillId="9" borderId="0" xfId="1" applyFont="1" applyFill="1"/>
    <xf numFmtId="0" fontId="16" fillId="0" borderId="0" xfId="1" applyFont="1" applyAlignment="1">
      <alignment horizontal="left" vertical="center" wrapText="1" indent="1"/>
    </xf>
    <xf numFmtId="0" fontId="16" fillId="0" borderId="0" xfId="1" applyFont="1" applyAlignment="1">
      <alignment horizontal="left" indent="1"/>
    </xf>
    <xf numFmtId="0" fontId="32" fillId="0" borderId="200" xfId="1" applyFont="1" applyBorder="1" applyAlignment="1">
      <alignment horizontal="center" vertical="center" wrapText="1"/>
    </xf>
    <xf numFmtId="0" fontId="1" fillId="0" borderId="204" xfId="0" applyFont="1" applyBorder="1" applyAlignment="1">
      <alignment horizontal="center" vertical="center" wrapText="1"/>
    </xf>
    <xf numFmtId="0" fontId="32" fillId="4" borderId="215" xfId="1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217" xfId="0" applyBorder="1" applyAlignment="1">
      <alignment vertical="center"/>
    </xf>
    <xf numFmtId="0" fontId="16" fillId="0" borderId="0" xfId="1" applyFont="1" applyAlignment="1">
      <alignment horizontal="left" vertical="center" wrapText="1" indent="1"/>
    </xf>
    <xf numFmtId="0" fontId="16" fillId="0" borderId="0" xfId="1" applyFont="1" applyAlignment="1">
      <alignment horizontal="left" indent="1"/>
    </xf>
    <xf numFmtId="0" fontId="8" fillId="0" borderId="0" xfId="1" applyFont="1" applyAlignment="1">
      <alignment horizontal="right"/>
    </xf>
    <xf numFmtId="0" fontId="9" fillId="2" borderId="46" xfId="1" applyFont="1" applyFill="1" applyBorder="1" applyAlignment="1">
      <alignment horizontal="center" vertical="center" wrapText="1"/>
    </xf>
    <xf numFmtId="0" fontId="2" fillId="0" borderId="173" xfId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8" fillId="3" borderId="176" xfId="1" applyFont="1" applyFill="1" applyBorder="1" applyAlignment="1">
      <alignment horizontal="center" vertical="center" wrapText="1"/>
    </xf>
    <xf numFmtId="0" fontId="2" fillId="0" borderId="179" xfId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2" fillId="0" borderId="2" xfId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 wrapText="1"/>
    </xf>
    <xf numFmtId="0" fontId="2" fillId="0" borderId="10" xfId="1" applyBorder="1" applyAlignment="1">
      <alignment horizontal="center" vertical="center" wrapText="1"/>
    </xf>
    <xf numFmtId="4" fontId="13" fillId="4" borderId="16" xfId="1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14" fontId="8" fillId="0" borderId="45" xfId="1" applyNumberFormat="1" applyFont="1" applyBorder="1" applyAlignment="1">
      <alignment horizontal="center"/>
    </xf>
    <xf numFmtId="0" fontId="0" fillId="0" borderId="45" xfId="0" applyBorder="1" applyAlignment="1">
      <alignment horizontal="center"/>
    </xf>
    <xf numFmtId="168" fontId="24" fillId="3" borderId="50" xfId="1" applyNumberFormat="1" applyFont="1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</cellXfs>
  <cellStyles count="2">
    <cellStyle name="Normal" xfId="0" builtinId="0"/>
    <cellStyle name="Normal 2" xfId="1" xr:uid="{2BC63C1C-388B-4336-BACB-0FD26DDC4FFA}"/>
  </cellStyles>
  <dxfs count="0"/>
  <tableStyles count="1" defaultTableStyle="TableStyleMedium2" defaultPivotStyle="PivotStyleLight16">
    <tableStyle name="Invisible" pivot="0" table="0" count="0" xr9:uid="{B5EAD6DE-4AFC-4CA7-BA6F-1FEA4EA4C52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0</xdr:row>
      <xdr:rowOff>142875</xdr:rowOff>
    </xdr:from>
    <xdr:to>
      <xdr:col>1</xdr:col>
      <xdr:colOff>2286000</xdr:colOff>
      <xdr:row>4</xdr:row>
      <xdr:rowOff>57150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3DE5C288-DBF2-4EB2-9D8F-008076850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2875"/>
          <a:ext cx="20002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2381250</xdr:colOff>
      <xdr:row>3</xdr:row>
      <xdr:rowOff>123825</xdr:rowOff>
    </xdr:from>
    <xdr:to>
      <xdr:col>7</xdr:col>
      <xdr:colOff>19050</xdr:colOff>
      <xdr:row>9</xdr:row>
      <xdr:rowOff>85725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50B9F62A-21FF-477A-BC92-3236C02BC022}"/>
            </a:ext>
          </a:extLst>
        </xdr:cNvPr>
        <xdr:cNvSpPr txBox="1">
          <a:spLocks noChangeArrowheads="1"/>
        </xdr:cNvSpPr>
      </xdr:nvSpPr>
      <xdr:spPr bwMode="auto">
        <a:xfrm>
          <a:off x="2495550" y="733425"/>
          <a:ext cx="5381625" cy="609600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GASTU ARAUA BIDERATZEA / INSTRUMENTACIÓN "REGLA DE GASTO" </a:t>
          </a:r>
        </a:p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2023KO LIKIDAZIOA / LIQUIDACIÓN 2023</a:t>
          </a:r>
          <a:endParaRPr lang="es-ES" sz="12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twoCellAnchor>
  <xdr:twoCellAnchor>
    <xdr:from>
      <xdr:col>6</xdr:col>
      <xdr:colOff>733425</xdr:colOff>
      <xdr:row>0</xdr:row>
      <xdr:rowOff>85725</xdr:rowOff>
    </xdr:from>
    <xdr:to>
      <xdr:col>9</xdr:col>
      <xdr:colOff>104775</xdr:colOff>
      <xdr:row>3</xdr:row>
      <xdr:rowOff>95250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5DAFBA76-CA7C-45CB-97E8-1C1615A1AE3A}"/>
            </a:ext>
          </a:extLst>
        </xdr:cNvPr>
        <xdr:cNvSpPr txBox="1">
          <a:spLocks noChangeArrowheads="1"/>
        </xdr:cNvSpPr>
      </xdr:nvSpPr>
      <xdr:spPr bwMode="auto">
        <a:xfrm>
          <a:off x="7610475" y="85725"/>
          <a:ext cx="2314575" cy="619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85726</xdr:colOff>
      <xdr:row>32</xdr:row>
      <xdr:rowOff>133350</xdr:rowOff>
    </xdr:from>
    <xdr:to>
      <xdr:col>9</xdr:col>
      <xdr:colOff>0</xdr:colOff>
      <xdr:row>36</xdr:row>
      <xdr:rowOff>142875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CE74B6A5-4BF2-42AF-A39D-B8D6DC3991AB}"/>
            </a:ext>
          </a:extLst>
        </xdr:cNvPr>
        <xdr:cNvSpPr txBox="1">
          <a:spLocks noChangeArrowheads="1"/>
        </xdr:cNvSpPr>
      </xdr:nvSpPr>
      <xdr:spPr bwMode="auto">
        <a:xfrm>
          <a:off x="85726" y="9525000"/>
          <a:ext cx="9734549" cy="1028700"/>
        </a:xfrm>
        <a:prstGeom prst="rect">
          <a:avLst/>
        </a:prstGeom>
        <a:solidFill>
          <a:srgbClr val="EAEAEA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r>
            <a:rPr lang="es-ES" altLang="es-ES" sz="1000">
              <a:latin typeface="+mn-lt"/>
              <a:cs typeface="Arial" panose="020B0604020202020204" pitchFamily="34" charset="0"/>
            </a:rPr>
            <a:t>KORPORAZIOAK GASTUAREN ARAUA BETETZEN DUEN EZ DA EBALUATZEN 2/2012 Lege Organikoaren arabera, 2023rako arau fiskalak bertan behera geratu baitira, eta hirugarren urtez jarraian, Diputatuen Kongresuak 2022ko irailaren 22an hartutako erabakiaren bidez./</a:t>
          </a:r>
        </a:p>
        <a:p>
          <a:endParaRPr lang="es-ES" altLang="es-ES" sz="1000">
            <a:latin typeface="+mn-lt"/>
            <a:cs typeface="Arial" panose="020B0604020202020204" pitchFamily="34" charset="0"/>
          </a:endParaRPr>
        </a:p>
        <a:p>
          <a:r>
            <a:rPr lang="es-ES" altLang="es-ES" sz="1000">
              <a:latin typeface="+mn-lt"/>
              <a:cs typeface="Arial" panose="020B0604020202020204" pitchFamily="34" charset="0"/>
            </a:rPr>
            <a:t>NO SE EVALÚA EL CUMPLIMIENTO DE LA CORPORACIÓN DE LA REGLA DEL GASTO de acuerdo con la LO 2/2012, al suspenderse las reglas fiscales para 2023 y por tercer año consecutivo, Mediante Acuerdo del Congreso de los Diputados de fecha 22 de setiembre de 2022.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857250</xdr:colOff>
      <xdr:row>8</xdr:row>
      <xdr:rowOff>57151</xdr:rowOff>
    </xdr:from>
    <xdr:ext cx="6629400" cy="628650"/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3818651F-A0C0-4A44-A29C-772E80D0301A}"/>
            </a:ext>
          </a:extLst>
        </xdr:cNvPr>
        <xdr:cNvSpPr txBox="1">
          <a:spLocks noChangeArrowheads="1"/>
        </xdr:cNvSpPr>
      </xdr:nvSpPr>
      <xdr:spPr bwMode="auto">
        <a:xfrm>
          <a:off x="1228725" y="1485901"/>
          <a:ext cx="6629400" cy="628650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GASTU ARAUA BIDERATZEA / INSTRUMENTACIÓN "REGLA DE GASTO" 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ES" sz="1100" b="1">
              <a:effectLst/>
              <a:latin typeface="Comic Sans MS" panose="030F0702030302020204" pitchFamily="66" charset="0"/>
            </a:rPr>
            <a:t>2023ko LIKIDAZIOA / LIQUIDACIÓN 2023</a:t>
          </a:r>
          <a:endParaRPr lang="es-ES" sz="11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oneCellAnchor>
  <xdr:twoCellAnchor>
    <xdr:from>
      <xdr:col>3</xdr:col>
      <xdr:colOff>1123951</xdr:colOff>
      <xdr:row>3</xdr:row>
      <xdr:rowOff>133350</xdr:rowOff>
    </xdr:from>
    <xdr:to>
      <xdr:col>6</xdr:col>
      <xdr:colOff>38101</xdr:colOff>
      <xdr:row>7</xdr:row>
      <xdr:rowOff>123825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B984597A-268B-4814-BCCB-2433549D4C09}"/>
            </a:ext>
          </a:extLst>
        </xdr:cNvPr>
        <xdr:cNvSpPr txBox="1">
          <a:spLocks noChangeArrowheads="1"/>
        </xdr:cNvSpPr>
      </xdr:nvSpPr>
      <xdr:spPr bwMode="auto">
        <a:xfrm>
          <a:off x="6610351" y="752475"/>
          <a:ext cx="22669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1866900</xdr:colOff>
      <xdr:row>7</xdr:row>
      <xdr:rowOff>76200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D77E9331-EDF8-46D5-A732-15024C770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19125"/>
          <a:ext cx="21336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695326</xdr:colOff>
      <xdr:row>19</xdr:row>
      <xdr:rowOff>0</xdr:rowOff>
    </xdr:from>
    <xdr:to>
      <xdr:col>4</xdr:col>
      <xdr:colOff>695326</xdr:colOff>
      <xdr:row>20</xdr:row>
      <xdr:rowOff>28575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CFA2D6B1-1A39-4E57-8C0B-3FB71AF62154}"/>
            </a:ext>
          </a:extLst>
        </xdr:cNvPr>
        <xdr:cNvSpPr>
          <a:spLocks noChangeShapeType="1"/>
        </xdr:cNvSpPr>
      </xdr:nvSpPr>
      <xdr:spPr bwMode="auto">
        <a:xfrm flipV="1">
          <a:off x="7477126" y="4086225"/>
          <a:ext cx="0" cy="200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1209675</xdr:colOff>
      <xdr:row>8</xdr:row>
      <xdr:rowOff>19050</xdr:rowOff>
    </xdr:from>
    <xdr:ext cx="5705475" cy="742949"/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CA2D533C-E67F-43A9-9495-28A0984687BF}"/>
            </a:ext>
          </a:extLst>
        </xdr:cNvPr>
        <xdr:cNvSpPr txBox="1">
          <a:spLocks noChangeArrowheads="1"/>
        </xdr:cNvSpPr>
      </xdr:nvSpPr>
      <xdr:spPr bwMode="auto">
        <a:xfrm>
          <a:off x="1581150" y="1504950"/>
          <a:ext cx="5705475" cy="742949"/>
        </a:xfrm>
        <a:prstGeom prst="rect">
          <a:avLst/>
        </a:prstGeom>
        <a:solidFill>
          <a:srgbClr val="DDDDDD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GASTU ARAUA BIDERATZEA / INSTRUMENTACIÓN "REGLA DE GASTO" 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ES" sz="1100" b="1">
              <a:effectLst/>
              <a:latin typeface="Comic Sans MS" panose="030F0702030302020204" pitchFamily="66" charset="0"/>
            </a:rPr>
            <a:t>2023KO LIKIDAZIOA / LIQUIDACION 2023</a:t>
          </a:r>
          <a:endParaRPr lang="es-ES" sz="11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oneCellAnchor>
  <xdr:twoCellAnchor>
    <xdr:from>
      <xdr:col>3</xdr:col>
      <xdr:colOff>942975</xdr:colOff>
      <xdr:row>3</xdr:row>
      <xdr:rowOff>85725</xdr:rowOff>
    </xdr:from>
    <xdr:to>
      <xdr:col>6</xdr:col>
      <xdr:colOff>57150</xdr:colOff>
      <xdr:row>7</xdr:row>
      <xdr:rowOff>76200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C9886CD9-DA73-4D1E-A588-C29F34991262}"/>
            </a:ext>
          </a:extLst>
        </xdr:cNvPr>
        <xdr:cNvSpPr txBox="1">
          <a:spLocks noChangeArrowheads="1"/>
        </xdr:cNvSpPr>
      </xdr:nvSpPr>
      <xdr:spPr bwMode="auto">
        <a:xfrm>
          <a:off x="5048250" y="733425"/>
          <a:ext cx="2505075" cy="666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1866900</xdr:colOff>
      <xdr:row>7</xdr:row>
      <xdr:rowOff>76200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FD008CE6-1FC5-4D04-90DD-62AE31E61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47700"/>
          <a:ext cx="21336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638175</xdr:colOff>
      <xdr:row>19</xdr:row>
      <xdr:rowOff>9525</xdr:rowOff>
    </xdr:from>
    <xdr:to>
      <xdr:col>3</xdr:col>
      <xdr:colOff>638175</xdr:colOff>
      <xdr:row>20</xdr:row>
      <xdr:rowOff>38100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32030E5C-DA7E-4E03-97B1-4CFA816F809C}"/>
            </a:ext>
          </a:extLst>
        </xdr:cNvPr>
        <xdr:cNvSpPr>
          <a:spLocks noChangeShapeType="1"/>
        </xdr:cNvSpPr>
      </xdr:nvSpPr>
      <xdr:spPr bwMode="auto">
        <a:xfrm flipV="1">
          <a:off x="4743450" y="4152900"/>
          <a:ext cx="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619125</xdr:colOff>
      <xdr:row>19</xdr:row>
      <xdr:rowOff>9525</xdr:rowOff>
    </xdr:from>
    <xdr:to>
      <xdr:col>4</xdr:col>
      <xdr:colOff>619125</xdr:colOff>
      <xdr:row>20</xdr:row>
      <xdr:rowOff>38100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9B37AD95-5AE2-4098-80E1-9FB2F6A13143}"/>
            </a:ext>
          </a:extLst>
        </xdr:cNvPr>
        <xdr:cNvSpPr>
          <a:spLocks noChangeShapeType="1"/>
        </xdr:cNvSpPr>
      </xdr:nvSpPr>
      <xdr:spPr bwMode="auto">
        <a:xfrm flipV="1">
          <a:off x="6019800" y="4152900"/>
          <a:ext cx="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723900</xdr:colOff>
      <xdr:row>18</xdr:row>
      <xdr:rowOff>0</xdr:rowOff>
    </xdr:from>
    <xdr:to>
      <xdr:col>4</xdr:col>
      <xdr:colOff>723900</xdr:colOff>
      <xdr:row>20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8C1551F9-5318-4E2F-9446-990CF9D596B7}"/>
            </a:ext>
          </a:extLst>
        </xdr:cNvPr>
        <xdr:cNvSpPr>
          <a:spLocks noChangeShapeType="1"/>
        </xdr:cNvSpPr>
      </xdr:nvSpPr>
      <xdr:spPr bwMode="auto">
        <a:xfrm flipV="1">
          <a:off x="4152900" y="382905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47625</xdr:rowOff>
    </xdr:from>
    <xdr:to>
      <xdr:col>2</xdr:col>
      <xdr:colOff>1876425</xdr:colOff>
      <xdr:row>4</xdr:row>
      <xdr:rowOff>123825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529591DE-729F-4FA7-84BA-B3840E892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"/>
          <a:ext cx="21431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1809749</xdr:colOff>
      <xdr:row>4</xdr:row>
      <xdr:rowOff>114300</xdr:rowOff>
    </xdr:from>
    <xdr:to>
      <xdr:col>10</xdr:col>
      <xdr:colOff>38100</xdr:colOff>
      <xdr:row>8</xdr:row>
      <xdr:rowOff>152400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484E6C35-3AED-49FD-B4F4-7400B6F6A8D2}"/>
            </a:ext>
          </a:extLst>
        </xdr:cNvPr>
        <xdr:cNvSpPr txBox="1">
          <a:spLocks noChangeArrowheads="1"/>
        </xdr:cNvSpPr>
      </xdr:nvSpPr>
      <xdr:spPr bwMode="auto">
        <a:xfrm>
          <a:off x="2152649" y="762000"/>
          <a:ext cx="6267451" cy="685800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GASTU ARAUA BIDERATZEA / INSTRUMENTACIÓN "REGLA DE GASTO" </a:t>
          </a:r>
          <a:endParaRPr lang="es-ES" sz="1100" i="0">
            <a:effectLst/>
            <a:latin typeface="Comic Sans MS" panose="030F0702030302020204" pitchFamily="66" charset="0"/>
          </a:endParaRPr>
        </a:p>
        <a:p>
          <a:pPr algn="ctr" rtl="0" eaLnBrk="1" fontAlgn="auto" latinLnBrk="0" hangingPunct="1"/>
          <a:r>
            <a:rPr lang="es-ES" sz="1100" b="1">
              <a:effectLst/>
              <a:latin typeface="Comic Sans MS" panose="030F0702030302020204" pitchFamily="66" charset="0"/>
              <a:ea typeface="+mn-ea"/>
              <a:cs typeface="+mn-cs"/>
            </a:rPr>
            <a:t>2023KO LIKIDAZIOA / LIQUIDACIÓN 2023</a:t>
          </a:r>
          <a:endParaRPr lang="es-ES" sz="1100">
            <a:effectLst/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8</xdr:col>
      <xdr:colOff>561974</xdr:colOff>
      <xdr:row>0</xdr:row>
      <xdr:rowOff>0</xdr:rowOff>
    </xdr:from>
    <xdr:to>
      <xdr:col>11</xdr:col>
      <xdr:colOff>523875</xdr:colOff>
      <xdr:row>3</xdr:row>
      <xdr:rowOff>152400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701F15E1-B907-4DAE-831F-DAA609EDB5F3}"/>
            </a:ext>
          </a:extLst>
        </xdr:cNvPr>
        <xdr:cNvSpPr txBox="1">
          <a:spLocks noChangeArrowheads="1"/>
        </xdr:cNvSpPr>
      </xdr:nvSpPr>
      <xdr:spPr bwMode="auto">
        <a:xfrm>
          <a:off x="7248524" y="0"/>
          <a:ext cx="2505076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20</xdr:row>
      <xdr:rowOff>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5FD88990-C97D-4ECE-90E3-4277F0C96F1B}"/>
            </a:ext>
          </a:extLst>
        </xdr:cNvPr>
        <xdr:cNvSpPr>
          <a:spLocks noChangeShapeType="1"/>
        </xdr:cNvSpPr>
      </xdr:nvSpPr>
      <xdr:spPr bwMode="auto">
        <a:xfrm flipV="1">
          <a:off x="7534275" y="382905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1</xdr:col>
      <xdr:colOff>2266950</xdr:colOff>
      <xdr:row>5</xdr:row>
      <xdr:rowOff>114300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DB5D0588-8044-4D4C-8860-C2DB5B61F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25146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885825</xdr:colOff>
      <xdr:row>0</xdr:row>
      <xdr:rowOff>142875</xdr:rowOff>
    </xdr:from>
    <xdr:to>
      <xdr:col>9</xdr:col>
      <xdr:colOff>276225</xdr:colOff>
      <xdr:row>5</xdr:row>
      <xdr:rowOff>28575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FA051FBE-78AC-4C3A-BC98-9323E71E1125}"/>
            </a:ext>
          </a:extLst>
        </xdr:cNvPr>
        <xdr:cNvSpPr txBox="1">
          <a:spLocks noChangeArrowheads="1"/>
        </xdr:cNvSpPr>
      </xdr:nvSpPr>
      <xdr:spPr bwMode="auto">
        <a:xfrm>
          <a:off x="6343650" y="142875"/>
          <a:ext cx="3314700" cy="695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962025</xdr:colOff>
      <xdr:row>19</xdr:row>
      <xdr:rowOff>95250</xdr:rowOff>
    </xdr:from>
    <xdr:to>
      <xdr:col>4</xdr:col>
      <xdr:colOff>962025</xdr:colOff>
      <xdr:row>22</xdr:row>
      <xdr:rowOff>0</xdr:rowOff>
    </xdr:to>
    <xdr:sp macro="" textlink="">
      <xdr:nvSpPr>
        <xdr:cNvPr id="4" name="Line 10">
          <a:extLst>
            <a:ext uri="{FF2B5EF4-FFF2-40B4-BE49-F238E27FC236}">
              <a16:creationId xmlns:a16="http://schemas.microsoft.com/office/drawing/2014/main" id="{F6169672-D78F-4605-93EA-A68B0B36894E}"/>
            </a:ext>
          </a:extLst>
        </xdr:cNvPr>
        <xdr:cNvSpPr>
          <a:spLocks noChangeShapeType="1"/>
        </xdr:cNvSpPr>
      </xdr:nvSpPr>
      <xdr:spPr bwMode="auto">
        <a:xfrm flipV="1">
          <a:off x="5438775" y="4095750"/>
          <a:ext cx="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2419350</xdr:colOff>
      <xdr:row>5</xdr:row>
      <xdr:rowOff>0</xdr:rowOff>
    </xdr:from>
    <xdr:to>
      <xdr:col>7</xdr:col>
      <xdr:colOff>476251</xdr:colOff>
      <xdr:row>9</xdr:row>
      <xdr:rowOff>133350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A79A2887-D8D1-4CDC-820C-A38438211EA8}"/>
            </a:ext>
          </a:extLst>
        </xdr:cNvPr>
        <xdr:cNvSpPr txBox="1">
          <a:spLocks noChangeArrowheads="1"/>
        </xdr:cNvSpPr>
      </xdr:nvSpPr>
      <xdr:spPr bwMode="auto">
        <a:xfrm>
          <a:off x="2514600" y="809625"/>
          <a:ext cx="5381626" cy="781050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 panose="030F0702030302020204" pitchFamily="66" charset="0"/>
            </a:rPr>
            <a:t>GASTU ARAUA BIDERATZEA / INSTRUMENTACIÓN "REGLA DE GASTO" </a:t>
          </a:r>
        </a:p>
        <a:p>
          <a:pPr algn="ctr" rtl="0" eaLnBrk="1" fontAlgn="auto" latinLnBrk="0" hangingPunct="1"/>
          <a:r>
            <a:rPr lang="es-ES" sz="1100" b="1">
              <a:effectLst/>
              <a:latin typeface="Comic Sans MS" panose="030F0702030302020204" pitchFamily="66" charset="0"/>
              <a:ea typeface="+mn-ea"/>
              <a:cs typeface="+mn-cs"/>
            </a:rPr>
            <a:t>2023ko LIKIDAZIOA /</a:t>
          </a:r>
          <a:r>
            <a:rPr lang="es-ES" sz="1100" b="1" baseline="0">
              <a:effectLst/>
              <a:latin typeface="Comic Sans MS" panose="030F0702030302020204" pitchFamily="66" charset="0"/>
              <a:ea typeface="+mn-ea"/>
              <a:cs typeface="+mn-cs"/>
            </a:rPr>
            <a:t> </a:t>
          </a:r>
          <a:r>
            <a:rPr lang="es-ES" sz="1100" b="1">
              <a:effectLst/>
              <a:latin typeface="Comic Sans MS" panose="030F0702030302020204" pitchFamily="66" charset="0"/>
              <a:ea typeface="+mn-ea"/>
              <a:cs typeface="+mn-cs"/>
            </a:rPr>
            <a:t>LIQUIDACIÓN 2023</a:t>
          </a:r>
          <a:endParaRPr lang="es-ES">
            <a:effectLst/>
            <a:latin typeface="Comic Sans MS" panose="030F0702030302020204" pitchFamily="66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971550</xdr:colOff>
      <xdr:row>18</xdr:row>
      <xdr:rowOff>47625</xdr:rowOff>
    </xdr:from>
    <xdr:to>
      <xdr:col>3</xdr:col>
      <xdr:colOff>971550</xdr:colOff>
      <xdr:row>20</xdr:row>
      <xdr:rowOff>47625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E2C03CA8-CDFF-4682-9588-6A01B1C66550}"/>
            </a:ext>
          </a:extLst>
        </xdr:cNvPr>
        <xdr:cNvSpPr>
          <a:spLocks noChangeShapeType="1"/>
        </xdr:cNvSpPr>
      </xdr:nvSpPr>
      <xdr:spPr bwMode="auto">
        <a:xfrm flipV="1">
          <a:off x="4400550" y="3276600"/>
          <a:ext cx="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190500</xdr:colOff>
      <xdr:row>0</xdr:row>
      <xdr:rowOff>38100</xdr:rowOff>
    </xdr:from>
    <xdr:to>
      <xdr:col>7</xdr:col>
      <xdr:colOff>866775</xdr:colOff>
      <xdr:row>4</xdr:row>
      <xdr:rowOff>28575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C9A84CD6-2E9E-4927-B69C-5AF2168A4CFC}"/>
            </a:ext>
          </a:extLst>
        </xdr:cNvPr>
        <xdr:cNvSpPr txBox="1">
          <a:spLocks noChangeArrowheads="1"/>
        </xdr:cNvSpPr>
      </xdr:nvSpPr>
      <xdr:spPr bwMode="auto">
        <a:xfrm>
          <a:off x="5581650" y="38100"/>
          <a:ext cx="263842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0</xdr:row>
      <xdr:rowOff>57150</xdr:rowOff>
    </xdr:from>
    <xdr:to>
      <xdr:col>1</xdr:col>
      <xdr:colOff>1914525</xdr:colOff>
      <xdr:row>4</xdr:row>
      <xdr:rowOff>133350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73A9FFD5-A02A-4726-9001-DB3B3AA43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21431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1266824</xdr:colOff>
      <xdr:row>4</xdr:row>
      <xdr:rowOff>104775</xdr:rowOff>
    </xdr:from>
    <xdr:to>
      <xdr:col>6</xdr:col>
      <xdr:colOff>295274</xdr:colOff>
      <xdr:row>9</xdr:row>
      <xdr:rowOff>9525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75433474-102E-4756-9A96-FE6A077FD928}"/>
            </a:ext>
          </a:extLst>
        </xdr:cNvPr>
        <xdr:cNvSpPr txBox="1">
          <a:spLocks noChangeArrowheads="1"/>
        </xdr:cNvSpPr>
      </xdr:nvSpPr>
      <xdr:spPr bwMode="auto">
        <a:xfrm>
          <a:off x="1533524" y="752475"/>
          <a:ext cx="5133975" cy="657225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>
            <a:defRPr sz="1000"/>
          </a:pPr>
          <a:r>
            <a:rPr lang="es-ES" sz="1050" b="1" i="0" u="none" strike="noStrike" baseline="0">
              <a:solidFill>
                <a:srgbClr val="000000"/>
              </a:solidFill>
              <a:latin typeface="Comic Sans MS" panose="030F0702030302020204" pitchFamily="66" charset="0"/>
            </a:rPr>
            <a:t>GASTU ARAUA BIDERATZEA / INSTRUMENTACIÓN "REGLA DE GASTO" </a:t>
          </a:r>
        </a:p>
        <a:p>
          <a:pPr algn="ctr" rtl="0" eaLnBrk="1" fontAlgn="auto" latinLnBrk="0" hangingPunct="1"/>
          <a:r>
            <a:rPr lang="es-ES" sz="1100" b="1">
              <a:effectLst/>
              <a:latin typeface="Comic Sans MS" panose="030F0702030302020204" pitchFamily="66" charset="0"/>
              <a:ea typeface="+mn-ea"/>
              <a:cs typeface="+mn-cs"/>
            </a:rPr>
            <a:t>2023ko</a:t>
          </a:r>
          <a:r>
            <a:rPr lang="es-ES" sz="1100" b="1" baseline="0">
              <a:effectLst/>
              <a:latin typeface="Comic Sans MS" panose="030F0702030302020204" pitchFamily="66" charset="0"/>
              <a:ea typeface="+mn-ea"/>
              <a:cs typeface="+mn-cs"/>
            </a:rPr>
            <a:t> LIKIDAZIOA / </a:t>
          </a:r>
          <a:r>
            <a:rPr lang="es-ES" sz="1100" b="1">
              <a:effectLst/>
              <a:latin typeface="Comic Sans MS" panose="030F0702030302020204" pitchFamily="66" charset="0"/>
              <a:ea typeface="+mn-ea"/>
              <a:cs typeface="+mn-cs"/>
            </a:rPr>
            <a:t>LIQUIDACIÓN 2023</a:t>
          </a:r>
          <a:endParaRPr lang="es-ES" sz="1050">
            <a:effectLst/>
            <a:latin typeface="Comic Sans MS" panose="030F0702030302020204" pitchFamily="66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0.bin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5.bin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2.bin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6.bin"/><Relationship Id="rId4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CADD6-6D11-4EC4-86B0-5A928F49A08A}">
  <sheetPr>
    <pageSetUpPr fitToPage="1"/>
  </sheetPr>
  <dimension ref="A1:J44"/>
  <sheetViews>
    <sheetView showGridLines="0" showZeros="0" workbookViewId="0"/>
  </sheetViews>
  <sheetFormatPr baseColWidth="10" defaultRowHeight="12.75" x14ac:dyDescent="0.2"/>
  <cols>
    <col min="1" max="1" width="1.7109375" style="2" customWidth="1"/>
    <col min="2" max="2" width="42.5703125" style="2" customWidth="1"/>
    <col min="3" max="9" width="14.7109375" style="2" customWidth="1"/>
    <col min="10" max="10" width="14.140625" style="2" bestFit="1" customWidth="1"/>
    <col min="11" max="254" width="11.42578125" style="2"/>
    <col min="255" max="255" width="1.140625" style="2" customWidth="1"/>
    <col min="256" max="256" width="1.7109375" style="2" customWidth="1"/>
    <col min="257" max="257" width="60" style="2" customWidth="1"/>
    <col min="258" max="261" width="14.7109375" style="2" customWidth="1"/>
    <col min="262" max="263" width="14.85546875" style="2" customWidth="1"/>
    <col min="264" max="264" width="1.7109375" style="2" customWidth="1"/>
    <col min="265" max="265" width="18.42578125" style="2" bestFit="1" customWidth="1"/>
    <col min="266" max="510" width="11.42578125" style="2"/>
    <col min="511" max="511" width="1.140625" style="2" customWidth="1"/>
    <col min="512" max="512" width="1.7109375" style="2" customWidth="1"/>
    <col min="513" max="513" width="60" style="2" customWidth="1"/>
    <col min="514" max="517" width="14.7109375" style="2" customWidth="1"/>
    <col min="518" max="519" width="14.85546875" style="2" customWidth="1"/>
    <col min="520" max="520" width="1.7109375" style="2" customWidth="1"/>
    <col min="521" max="521" width="18.42578125" style="2" bestFit="1" customWidth="1"/>
    <col min="522" max="766" width="11.42578125" style="2"/>
    <col min="767" max="767" width="1.140625" style="2" customWidth="1"/>
    <col min="768" max="768" width="1.7109375" style="2" customWidth="1"/>
    <col min="769" max="769" width="60" style="2" customWidth="1"/>
    <col min="770" max="773" width="14.7109375" style="2" customWidth="1"/>
    <col min="774" max="775" width="14.85546875" style="2" customWidth="1"/>
    <col min="776" max="776" width="1.7109375" style="2" customWidth="1"/>
    <col min="777" max="777" width="18.42578125" style="2" bestFit="1" customWidth="1"/>
    <col min="778" max="1022" width="11.42578125" style="2"/>
    <col min="1023" max="1023" width="1.140625" style="2" customWidth="1"/>
    <col min="1024" max="1024" width="1.7109375" style="2" customWidth="1"/>
    <col min="1025" max="1025" width="60" style="2" customWidth="1"/>
    <col min="1026" max="1029" width="14.7109375" style="2" customWidth="1"/>
    <col min="1030" max="1031" width="14.85546875" style="2" customWidth="1"/>
    <col min="1032" max="1032" width="1.7109375" style="2" customWidth="1"/>
    <col min="1033" max="1033" width="18.42578125" style="2" bestFit="1" customWidth="1"/>
    <col min="1034" max="1278" width="11.42578125" style="2"/>
    <col min="1279" max="1279" width="1.140625" style="2" customWidth="1"/>
    <col min="1280" max="1280" width="1.7109375" style="2" customWidth="1"/>
    <col min="1281" max="1281" width="60" style="2" customWidth="1"/>
    <col min="1282" max="1285" width="14.7109375" style="2" customWidth="1"/>
    <col min="1286" max="1287" width="14.85546875" style="2" customWidth="1"/>
    <col min="1288" max="1288" width="1.7109375" style="2" customWidth="1"/>
    <col min="1289" max="1289" width="18.42578125" style="2" bestFit="1" customWidth="1"/>
    <col min="1290" max="1534" width="11.42578125" style="2"/>
    <col min="1535" max="1535" width="1.140625" style="2" customWidth="1"/>
    <col min="1536" max="1536" width="1.7109375" style="2" customWidth="1"/>
    <col min="1537" max="1537" width="60" style="2" customWidth="1"/>
    <col min="1538" max="1541" width="14.7109375" style="2" customWidth="1"/>
    <col min="1542" max="1543" width="14.85546875" style="2" customWidth="1"/>
    <col min="1544" max="1544" width="1.7109375" style="2" customWidth="1"/>
    <col min="1545" max="1545" width="18.42578125" style="2" bestFit="1" customWidth="1"/>
    <col min="1546" max="1790" width="11.42578125" style="2"/>
    <col min="1791" max="1791" width="1.140625" style="2" customWidth="1"/>
    <col min="1792" max="1792" width="1.7109375" style="2" customWidth="1"/>
    <col min="1793" max="1793" width="60" style="2" customWidth="1"/>
    <col min="1794" max="1797" width="14.7109375" style="2" customWidth="1"/>
    <col min="1798" max="1799" width="14.85546875" style="2" customWidth="1"/>
    <col min="1800" max="1800" width="1.7109375" style="2" customWidth="1"/>
    <col min="1801" max="1801" width="18.42578125" style="2" bestFit="1" customWidth="1"/>
    <col min="1802" max="2046" width="11.42578125" style="2"/>
    <col min="2047" max="2047" width="1.140625" style="2" customWidth="1"/>
    <col min="2048" max="2048" width="1.7109375" style="2" customWidth="1"/>
    <col min="2049" max="2049" width="60" style="2" customWidth="1"/>
    <col min="2050" max="2053" width="14.7109375" style="2" customWidth="1"/>
    <col min="2054" max="2055" width="14.85546875" style="2" customWidth="1"/>
    <col min="2056" max="2056" width="1.7109375" style="2" customWidth="1"/>
    <col min="2057" max="2057" width="18.42578125" style="2" bestFit="1" customWidth="1"/>
    <col min="2058" max="2302" width="11.42578125" style="2"/>
    <col min="2303" max="2303" width="1.140625" style="2" customWidth="1"/>
    <col min="2304" max="2304" width="1.7109375" style="2" customWidth="1"/>
    <col min="2305" max="2305" width="60" style="2" customWidth="1"/>
    <col min="2306" max="2309" width="14.7109375" style="2" customWidth="1"/>
    <col min="2310" max="2311" width="14.85546875" style="2" customWidth="1"/>
    <col min="2312" max="2312" width="1.7109375" style="2" customWidth="1"/>
    <col min="2313" max="2313" width="18.42578125" style="2" bestFit="1" customWidth="1"/>
    <col min="2314" max="2558" width="11.42578125" style="2"/>
    <col min="2559" max="2559" width="1.140625" style="2" customWidth="1"/>
    <col min="2560" max="2560" width="1.7109375" style="2" customWidth="1"/>
    <col min="2561" max="2561" width="60" style="2" customWidth="1"/>
    <col min="2562" max="2565" width="14.7109375" style="2" customWidth="1"/>
    <col min="2566" max="2567" width="14.85546875" style="2" customWidth="1"/>
    <col min="2568" max="2568" width="1.7109375" style="2" customWidth="1"/>
    <col min="2569" max="2569" width="18.42578125" style="2" bestFit="1" customWidth="1"/>
    <col min="2570" max="2814" width="11.42578125" style="2"/>
    <col min="2815" max="2815" width="1.140625" style="2" customWidth="1"/>
    <col min="2816" max="2816" width="1.7109375" style="2" customWidth="1"/>
    <col min="2817" max="2817" width="60" style="2" customWidth="1"/>
    <col min="2818" max="2821" width="14.7109375" style="2" customWidth="1"/>
    <col min="2822" max="2823" width="14.85546875" style="2" customWidth="1"/>
    <col min="2824" max="2824" width="1.7109375" style="2" customWidth="1"/>
    <col min="2825" max="2825" width="18.42578125" style="2" bestFit="1" customWidth="1"/>
    <col min="2826" max="3070" width="11.42578125" style="2"/>
    <col min="3071" max="3071" width="1.140625" style="2" customWidth="1"/>
    <col min="3072" max="3072" width="1.7109375" style="2" customWidth="1"/>
    <col min="3073" max="3073" width="60" style="2" customWidth="1"/>
    <col min="3074" max="3077" width="14.7109375" style="2" customWidth="1"/>
    <col min="3078" max="3079" width="14.85546875" style="2" customWidth="1"/>
    <col min="3080" max="3080" width="1.7109375" style="2" customWidth="1"/>
    <col min="3081" max="3081" width="18.42578125" style="2" bestFit="1" customWidth="1"/>
    <col min="3082" max="3326" width="11.42578125" style="2"/>
    <col min="3327" max="3327" width="1.140625" style="2" customWidth="1"/>
    <col min="3328" max="3328" width="1.7109375" style="2" customWidth="1"/>
    <col min="3329" max="3329" width="60" style="2" customWidth="1"/>
    <col min="3330" max="3333" width="14.7109375" style="2" customWidth="1"/>
    <col min="3334" max="3335" width="14.85546875" style="2" customWidth="1"/>
    <col min="3336" max="3336" width="1.7109375" style="2" customWidth="1"/>
    <col min="3337" max="3337" width="18.42578125" style="2" bestFit="1" customWidth="1"/>
    <col min="3338" max="3582" width="11.42578125" style="2"/>
    <col min="3583" max="3583" width="1.140625" style="2" customWidth="1"/>
    <col min="3584" max="3584" width="1.7109375" style="2" customWidth="1"/>
    <col min="3585" max="3585" width="60" style="2" customWidth="1"/>
    <col min="3586" max="3589" width="14.7109375" style="2" customWidth="1"/>
    <col min="3590" max="3591" width="14.85546875" style="2" customWidth="1"/>
    <col min="3592" max="3592" width="1.7109375" style="2" customWidth="1"/>
    <col min="3593" max="3593" width="18.42578125" style="2" bestFit="1" customWidth="1"/>
    <col min="3594" max="3838" width="11.42578125" style="2"/>
    <col min="3839" max="3839" width="1.140625" style="2" customWidth="1"/>
    <col min="3840" max="3840" width="1.7109375" style="2" customWidth="1"/>
    <col min="3841" max="3841" width="60" style="2" customWidth="1"/>
    <col min="3842" max="3845" width="14.7109375" style="2" customWidth="1"/>
    <col min="3846" max="3847" width="14.85546875" style="2" customWidth="1"/>
    <col min="3848" max="3848" width="1.7109375" style="2" customWidth="1"/>
    <col min="3849" max="3849" width="18.42578125" style="2" bestFit="1" customWidth="1"/>
    <col min="3850" max="4094" width="11.42578125" style="2"/>
    <col min="4095" max="4095" width="1.140625" style="2" customWidth="1"/>
    <col min="4096" max="4096" width="1.7109375" style="2" customWidth="1"/>
    <col min="4097" max="4097" width="60" style="2" customWidth="1"/>
    <col min="4098" max="4101" width="14.7109375" style="2" customWidth="1"/>
    <col min="4102" max="4103" width="14.85546875" style="2" customWidth="1"/>
    <col min="4104" max="4104" width="1.7109375" style="2" customWidth="1"/>
    <col min="4105" max="4105" width="18.42578125" style="2" bestFit="1" customWidth="1"/>
    <col min="4106" max="4350" width="11.42578125" style="2"/>
    <col min="4351" max="4351" width="1.140625" style="2" customWidth="1"/>
    <col min="4352" max="4352" width="1.7109375" style="2" customWidth="1"/>
    <col min="4353" max="4353" width="60" style="2" customWidth="1"/>
    <col min="4354" max="4357" width="14.7109375" style="2" customWidth="1"/>
    <col min="4358" max="4359" width="14.85546875" style="2" customWidth="1"/>
    <col min="4360" max="4360" width="1.7109375" style="2" customWidth="1"/>
    <col min="4361" max="4361" width="18.42578125" style="2" bestFit="1" customWidth="1"/>
    <col min="4362" max="4606" width="11.42578125" style="2"/>
    <col min="4607" max="4607" width="1.140625" style="2" customWidth="1"/>
    <col min="4608" max="4608" width="1.7109375" style="2" customWidth="1"/>
    <col min="4609" max="4609" width="60" style="2" customWidth="1"/>
    <col min="4610" max="4613" width="14.7109375" style="2" customWidth="1"/>
    <col min="4614" max="4615" width="14.85546875" style="2" customWidth="1"/>
    <col min="4616" max="4616" width="1.7109375" style="2" customWidth="1"/>
    <col min="4617" max="4617" width="18.42578125" style="2" bestFit="1" customWidth="1"/>
    <col min="4618" max="4862" width="11.42578125" style="2"/>
    <col min="4863" max="4863" width="1.140625" style="2" customWidth="1"/>
    <col min="4864" max="4864" width="1.7109375" style="2" customWidth="1"/>
    <col min="4865" max="4865" width="60" style="2" customWidth="1"/>
    <col min="4866" max="4869" width="14.7109375" style="2" customWidth="1"/>
    <col min="4870" max="4871" width="14.85546875" style="2" customWidth="1"/>
    <col min="4872" max="4872" width="1.7109375" style="2" customWidth="1"/>
    <col min="4873" max="4873" width="18.42578125" style="2" bestFit="1" customWidth="1"/>
    <col min="4874" max="5118" width="11.42578125" style="2"/>
    <col min="5119" max="5119" width="1.140625" style="2" customWidth="1"/>
    <col min="5120" max="5120" width="1.7109375" style="2" customWidth="1"/>
    <col min="5121" max="5121" width="60" style="2" customWidth="1"/>
    <col min="5122" max="5125" width="14.7109375" style="2" customWidth="1"/>
    <col min="5126" max="5127" width="14.85546875" style="2" customWidth="1"/>
    <col min="5128" max="5128" width="1.7109375" style="2" customWidth="1"/>
    <col min="5129" max="5129" width="18.42578125" style="2" bestFit="1" customWidth="1"/>
    <col min="5130" max="5374" width="11.42578125" style="2"/>
    <col min="5375" max="5375" width="1.140625" style="2" customWidth="1"/>
    <col min="5376" max="5376" width="1.7109375" style="2" customWidth="1"/>
    <col min="5377" max="5377" width="60" style="2" customWidth="1"/>
    <col min="5378" max="5381" width="14.7109375" style="2" customWidth="1"/>
    <col min="5382" max="5383" width="14.85546875" style="2" customWidth="1"/>
    <col min="5384" max="5384" width="1.7109375" style="2" customWidth="1"/>
    <col min="5385" max="5385" width="18.42578125" style="2" bestFit="1" customWidth="1"/>
    <col min="5386" max="5630" width="11.42578125" style="2"/>
    <col min="5631" max="5631" width="1.140625" style="2" customWidth="1"/>
    <col min="5632" max="5632" width="1.7109375" style="2" customWidth="1"/>
    <col min="5633" max="5633" width="60" style="2" customWidth="1"/>
    <col min="5634" max="5637" width="14.7109375" style="2" customWidth="1"/>
    <col min="5638" max="5639" width="14.85546875" style="2" customWidth="1"/>
    <col min="5640" max="5640" width="1.7109375" style="2" customWidth="1"/>
    <col min="5641" max="5641" width="18.42578125" style="2" bestFit="1" customWidth="1"/>
    <col min="5642" max="5886" width="11.42578125" style="2"/>
    <col min="5887" max="5887" width="1.140625" style="2" customWidth="1"/>
    <col min="5888" max="5888" width="1.7109375" style="2" customWidth="1"/>
    <col min="5889" max="5889" width="60" style="2" customWidth="1"/>
    <col min="5890" max="5893" width="14.7109375" style="2" customWidth="1"/>
    <col min="5894" max="5895" width="14.85546875" style="2" customWidth="1"/>
    <col min="5896" max="5896" width="1.7109375" style="2" customWidth="1"/>
    <col min="5897" max="5897" width="18.42578125" style="2" bestFit="1" customWidth="1"/>
    <col min="5898" max="6142" width="11.42578125" style="2"/>
    <col min="6143" max="6143" width="1.140625" style="2" customWidth="1"/>
    <col min="6144" max="6144" width="1.7109375" style="2" customWidth="1"/>
    <col min="6145" max="6145" width="60" style="2" customWidth="1"/>
    <col min="6146" max="6149" width="14.7109375" style="2" customWidth="1"/>
    <col min="6150" max="6151" width="14.85546875" style="2" customWidth="1"/>
    <col min="6152" max="6152" width="1.7109375" style="2" customWidth="1"/>
    <col min="6153" max="6153" width="18.42578125" style="2" bestFit="1" customWidth="1"/>
    <col min="6154" max="6398" width="11.42578125" style="2"/>
    <col min="6399" max="6399" width="1.140625" style="2" customWidth="1"/>
    <col min="6400" max="6400" width="1.7109375" style="2" customWidth="1"/>
    <col min="6401" max="6401" width="60" style="2" customWidth="1"/>
    <col min="6402" max="6405" width="14.7109375" style="2" customWidth="1"/>
    <col min="6406" max="6407" width="14.85546875" style="2" customWidth="1"/>
    <col min="6408" max="6408" width="1.7109375" style="2" customWidth="1"/>
    <col min="6409" max="6409" width="18.42578125" style="2" bestFit="1" customWidth="1"/>
    <col min="6410" max="6654" width="11.42578125" style="2"/>
    <col min="6655" max="6655" width="1.140625" style="2" customWidth="1"/>
    <col min="6656" max="6656" width="1.7109375" style="2" customWidth="1"/>
    <col min="6657" max="6657" width="60" style="2" customWidth="1"/>
    <col min="6658" max="6661" width="14.7109375" style="2" customWidth="1"/>
    <col min="6662" max="6663" width="14.85546875" style="2" customWidth="1"/>
    <col min="6664" max="6664" width="1.7109375" style="2" customWidth="1"/>
    <col min="6665" max="6665" width="18.42578125" style="2" bestFit="1" customWidth="1"/>
    <col min="6666" max="6910" width="11.42578125" style="2"/>
    <col min="6911" max="6911" width="1.140625" style="2" customWidth="1"/>
    <col min="6912" max="6912" width="1.7109375" style="2" customWidth="1"/>
    <col min="6913" max="6913" width="60" style="2" customWidth="1"/>
    <col min="6914" max="6917" width="14.7109375" style="2" customWidth="1"/>
    <col min="6918" max="6919" width="14.85546875" style="2" customWidth="1"/>
    <col min="6920" max="6920" width="1.7109375" style="2" customWidth="1"/>
    <col min="6921" max="6921" width="18.42578125" style="2" bestFit="1" customWidth="1"/>
    <col min="6922" max="7166" width="11.42578125" style="2"/>
    <col min="7167" max="7167" width="1.140625" style="2" customWidth="1"/>
    <col min="7168" max="7168" width="1.7109375" style="2" customWidth="1"/>
    <col min="7169" max="7169" width="60" style="2" customWidth="1"/>
    <col min="7170" max="7173" width="14.7109375" style="2" customWidth="1"/>
    <col min="7174" max="7175" width="14.85546875" style="2" customWidth="1"/>
    <col min="7176" max="7176" width="1.7109375" style="2" customWidth="1"/>
    <col min="7177" max="7177" width="18.42578125" style="2" bestFit="1" customWidth="1"/>
    <col min="7178" max="7422" width="11.42578125" style="2"/>
    <col min="7423" max="7423" width="1.140625" style="2" customWidth="1"/>
    <col min="7424" max="7424" width="1.7109375" style="2" customWidth="1"/>
    <col min="7425" max="7425" width="60" style="2" customWidth="1"/>
    <col min="7426" max="7429" width="14.7109375" style="2" customWidth="1"/>
    <col min="7430" max="7431" width="14.85546875" style="2" customWidth="1"/>
    <col min="7432" max="7432" width="1.7109375" style="2" customWidth="1"/>
    <col min="7433" max="7433" width="18.42578125" style="2" bestFit="1" customWidth="1"/>
    <col min="7434" max="7678" width="11.42578125" style="2"/>
    <col min="7679" max="7679" width="1.140625" style="2" customWidth="1"/>
    <col min="7680" max="7680" width="1.7109375" style="2" customWidth="1"/>
    <col min="7681" max="7681" width="60" style="2" customWidth="1"/>
    <col min="7682" max="7685" width="14.7109375" style="2" customWidth="1"/>
    <col min="7686" max="7687" width="14.85546875" style="2" customWidth="1"/>
    <col min="7688" max="7688" width="1.7109375" style="2" customWidth="1"/>
    <col min="7689" max="7689" width="18.42578125" style="2" bestFit="1" customWidth="1"/>
    <col min="7690" max="7934" width="11.42578125" style="2"/>
    <col min="7935" max="7935" width="1.140625" style="2" customWidth="1"/>
    <col min="7936" max="7936" width="1.7109375" style="2" customWidth="1"/>
    <col min="7937" max="7937" width="60" style="2" customWidth="1"/>
    <col min="7938" max="7941" width="14.7109375" style="2" customWidth="1"/>
    <col min="7942" max="7943" width="14.85546875" style="2" customWidth="1"/>
    <col min="7944" max="7944" width="1.7109375" style="2" customWidth="1"/>
    <col min="7945" max="7945" width="18.42578125" style="2" bestFit="1" customWidth="1"/>
    <col min="7946" max="8190" width="11.42578125" style="2"/>
    <col min="8191" max="8191" width="1.140625" style="2" customWidth="1"/>
    <col min="8192" max="8192" width="1.7109375" style="2" customWidth="1"/>
    <col min="8193" max="8193" width="60" style="2" customWidth="1"/>
    <col min="8194" max="8197" width="14.7109375" style="2" customWidth="1"/>
    <col min="8198" max="8199" width="14.85546875" style="2" customWidth="1"/>
    <col min="8200" max="8200" width="1.7109375" style="2" customWidth="1"/>
    <col min="8201" max="8201" width="18.42578125" style="2" bestFit="1" customWidth="1"/>
    <col min="8202" max="8446" width="11.42578125" style="2"/>
    <col min="8447" max="8447" width="1.140625" style="2" customWidth="1"/>
    <col min="8448" max="8448" width="1.7109375" style="2" customWidth="1"/>
    <col min="8449" max="8449" width="60" style="2" customWidth="1"/>
    <col min="8450" max="8453" width="14.7109375" style="2" customWidth="1"/>
    <col min="8454" max="8455" width="14.85546875" style="2" customWidth="1"/>
    <col min="8456" max="8456" width="1.7109375" style="2" customWidth="1"/>
    <col min="8457" max="8457" width="18.42578125" style="2" bestFit="1" customWidth="1"/>
    <col min="8458" max="8702" width="11.42578125" style="2"/>
    <col min="8703" max="8703" width="1.140625" style="2" customWidth="1"/>
    <col min="8704" max="8704" width="1.7109375" style="2" customWidth="1"/>
    <col min="8705" max="8705" width="60" style="2" customWidth="1"/>
    <col min="8706" max="8709" width="14.7109375" style="2" customWidth="1"/>
    <col min="8710" max="8711" width="14.85546875" style="2" customWidth="1"/>
    <col min="8712" max="8712" width="1.7109375" style="2" customWidth="1"/>
    <col min="8713" max="8713" width="18.42578125" style="2" bestFit="1" customWidth="1"/>
    <col min="8714" max="8958" width="11.42578125" style="2"/>
    <col min="8959" max="8959" width="1.140625" style="2" customWidth="1"/>
    <col min="8960" max="8960" width="1.7109375" style="2" customWidth="1"/>
    <col min="8961" max="8961" width="60" style="2" customWidth="1"/>
    <col min="8962" max="8965" width="14.7109375" style="2" customWidth="1"/>
    <col min="8966" max="8967" width="14.85546875" style="2" customWidth="1"/>
    <col min="8968" max="8968" width="1.7109375" style="2" customWidth="1"/>
    <col min="8969" max="8969" width="18.42578125" style="2" bestFit="1" customWidth="1"/>
    <col min="8970" max="9214" width="11.42578125" style="2"/>
    <col min="9215" max="9215" width="1.140625" style="2" customWidth="1"/>
    <col min="9216" max="9216" width="1.7109375" style="2" customWidth="1"/>
    <col min="9217" max="9217" width="60" style="2" customWidth="1"/>
    <col min="9218" max="9221" width="14.7109375" style="2" customWidth="1"/>
    <col min="9222" max="9223" width="14.85546875" style="2" customWidth="1"/>
    <col min="9224" max="9224" width="1.7109375" style="2" customWidth="1"/>
    <col min="9225" max="9225" width="18.42578125" style="2" bestFit="1" customWidth="1"/>
    <col min="9226" max="9470" width="11.42578125" style="2"/>
    <col min="9471" max="9471" width="1.140625" style="2" customWidth="1"/>
    <col min="9472" max="9472" width="1.7109375" style="2" customWidth="1"/>
    <col min="9473" max="9473" width="60" style="2" customWidth="1"/>
    <col min="9474" max="9477" width="14.7109375" style="2" customWidth="1"/>
    <col min="9478" max="9479" width="14.85546875" style="2" customWidth="1"/>
    <col min="9480" max="9480" width="1.7109375" style="2" customWidth="1"/>
    <col min="9481" max="9481" width="18.42578125" style="2" bestFit="1" customWidth="1"/>
    <col min="9482" max="9726" width="11.42578125" style="2"/>
    <col min="9727" max="9727" width="1.140625" style="2" customWidth="1"/>
    <col min="9728" max="9728" width="1.7109375" style="2" customWidth="1"/>
    <col min="9729" max="9729" width="60" style="2" customWidth="1"/>
    <col min="9730" max="9733" width="14.7109375" style="2" customWidth="1"/>
    <col min="9734" max="9735" width="14.85546875" style="2" customWidth="1"/>
    <col min="9736" max="9736" width="1.7109375" style="2" customWidth="1"/>
    <col min="9737" max="9737" width="18.42578125" style="2" bestFit="1" customWidth="1"/>
    <col min="9738" max="9982" width="11.42578125" style="2"/>
    <col min="9983" max="9983" width="1.140625" style="2" customWidth="1"/>
    <col min="9984" max="9984" width="1.7109375" style="2" customWidth="1"/>
    <col min="9985" max="9985" width="60" style="2" customWidth="1"/>
    <col min="9986" max="9989" width="14.7109375" style="2" customWidth="1"/>
    <col min="9990" max="9991" width="14.85546875" style="2" customWidth="1"/>
    <col min="9992" max="9992" width="1.7109375" style="2" customWidth="1"/>
    <col min="9993" max="9993" width="18.42578125" style="2" bestFit="1" customWidth="1"/>
    <col min="9994" max="10238" width="11.42578125" style="2"/>
    <col min="10239" max="10239" width="1.140625" style="2" customWidth="1"/>
    <col min="10240" max="10240" width="1.7109375" style="2" customWidth="1"/>
    <col min="10241" max="10241" width="60" style="2" customWidth="1"/>
    <col min="10242" max="10245" width="14.7109375" style="2" customWidth="1"/>
    <col min="10246" max="10247" width="14.85546875" style="2" customWidth="1"/>
    <col min="10248" max="10248" width="1.7109375" style="2" customWidth="1"/>
    <col min="10249" max="10249" width="18.42578125" style="2" bestFit="1" customWidth="1"/>
    <col min="10250" max="10494" width="11.42578125" style="2"/>
    <col min="10495" max="10495" width="1.140625" style="2" customWidth="1"/>
    <col min="10496" max="10496" width="1.7109375" style="2" customWidth="1"/>
    <col min="10497" max="10497" width="60" style="2" customWidth="1"/>
    <col min="10498" max="10501" width="14.7109375" style="2" customWidth="1"/>
    <col min="10502" max="10503" width="14.85546875" style="2" customWidth="1"/>
    <col min="10504" max="10504" width="1.7109375" style="2" customWidth="1"/>
    <col min="10505" max="10505" width="18.42578125" style="2" bestFit="1" customWidth="1"/>
    <col min="10506" max="10750" width="11.42578125" style="2"/>
    <col min="10751" max="10751" width="1.140625" style="2" customWidth="1"/>
    <col min="10752" max="10752" width="1.7109375" style="2" customWidth="1"/>
    <col min="10753" max="10753" width="60" style="2" customWidth="1"/>
    <col min="10754" max="10757" width="14.7109375" style="2" customWidth="1"/>
    <col min="10758" max="10759" width="14.85546875" style="2" customWidth="1"/>
    <col min="10760" max="10760" width="1.7109375" style="2" customWidth="1"/>
    <col min="10761" max="10761" width="18.42578125" style="2" bestFit="1" customWidth="1"/>
    <col min="10762" max="11006" width="11.42578125" style="2"/>
    <col min="11007" max="11007" width="1.140625" style="2" customWidth="1"/>
    <col min="11008" max="11008" width="1.7109375" style="2" customWidth="1"/>
    <col min="11009" max="11009" width="60" style="2" customWidth="1"/>
    <col min="11010" max="11013" width="14.7109375" style="2" customWidth="1"/>
    <col min="11014" max="11015" width="14.85546875" style="2" customWidth="1"/>
    <col min="11016" max="11016" width="1.7109375" style="2" customWidth="1"/>
    <col min="11017" max="11017" width="18.42578125" style="2" bestFit="1" customWidth="1"/>
    <col min="11018" max="11262" width="11.42578125" style="2"/>
    <col min="11263" max="11263" width="1.140625" style="2" customWidth="1"/>
    <col min="11264" max="11264" width="1.7109375" style="2" customWidth="1"/>
    <col min="11265" max="11265" width="60" style="2" customWidth="1"/>
    <col min="11266" max="11269" width="14.7109375" style="2" customWidth="1"/>
    <col min="11270" max="11271" width="14.85546875" style="2" customWidth="1"/>
    <col min="11272" max="11272" width="1.7109375" style="2" customWidth="1"/>
    <col min="11273" max="11273" width="18.42578125" style="2" bestFit="1" customWidth="1"/>
    <col min="11274" max="11518" width="11.42578125" style="2"/>
    <col min="11519" max="11519" width="1.140625" style="2" customWidth="1"/>
    <col min="11520" max="11520" width="1.7109375" style="2" customWidth="1"/>
    <col min="11521" max="11521" width="60" style="2" customWidth="1"/>
    <col min="11522" max="11525" width="14.7109375" style="2" customWidth="1"/>
    <col min="11526" max="11527" width="14.85546875" style="2" customWidth="1"/>
    <col min="11528" max="11528" width="1.7109375" style="2" customWidth="1"/>
    <col min="11529" max="11529" width="18.42578125" style="2" bestFit="1" customWidth="1"/>
    <col min="11530" max="11774" width="11.42578125" style="2"/>
    <col min="11775" max="11775" width="1.140625" style="2" customWidth="1"/>
    <col min="11776" max="11776" width="1.7109375" style="2" customWidth="1"/>
    <col min="11777" max="11777" width="60" style="2" customWidth="1"/>
    <col min="11778" max="11781" width="14.7109375" style="2" customWidth="1"/>
    <col min="11782" max="11783" width="14.85546875" style="2" customWidth="1"/>
    <col min="11784" max="11784" width="1.7109375" style="2" customWidth="1"/>
    <col min="11785" max="11785" width="18.42578125" style="2" bestFit="1" customWidth="1"/>
    <col min="11786" max="12030" width="11.42578125" style="2"/>
    <col min="12031" max="12031" width="1.140625" style="2" customWidth="1"/>
    <col min="12032" max="12032" width="1.7109375" style="2" customWidth="1"/>
    <col min="12033" max="12033" width="60" style="2" customWidth="1"/>
    <col min="12034" max="12037" width="14.7109375" style="2" customWidth="1"/>
    <col min="12038" max="12039" width="14.85546875" style="2" customWidth="1"/>
    <col min="12040" max="12040" width="1.7109375" style="2" customWidth="1"/>
    <col min="12041" max="12041" width="18.42578125" style="2" bestFit="1" customWidth="1"/>
    <col min="12042" max="12286" width="11.42578125" style="2"/>
    <col min="12287" max="12287" width="1.140625" style="2" customWidth="1"/>
    <col min="12288" max="12288" width="1.7109375" style="2" customWidth="1"/>
    <col min="12289" max="12289" width="60" style="2" customWidth="1"/>
    <col min="12290" max="12293" width="14.7109375" style="2" customWidth="1"/>
    <col min="12294" max="12295" width="14.85546875" style="2" customWidth="1"/>
    <col min="12296" max="12296" width="1.7109375" style="2" customWidth="1"/>
    <col min="12297" max="12297" width="18.42578125" style="2" bestFit="1" customWidth="1"/>
    <col min="12298" max="12542" width="11.42578125" style="2"/>
    <col min="12543" max="12543" width="1.140625" style="2" customWidth="1"/>
    <col min="12544" max="12544" width="1.7109375" style="2" customWidth="1"/>
    <col min="12545" max="12545" width="60" style="2" customWidth="1"/>
    <col min="12546" max="12549" width="14.7109375" style="2" customWidth="1"/>
    <col min="12550" max="12551" width="14.85546875" style="2" customWidth="1"/>
    <col min="12552" max="12552" width="1.7109375" style="2" customWidth="1"/>
    <col min="12553" max="12553" width="18.42578125" style="2" bestFit="1" customWidth="1"/>
    <col min="12554" max="12798" width="11.42578125" style="2"/>
    <col min="12799" max="12799" width="1.140625" style="2" customWidth="1"/>
    <col min="12800" max="12800" width="1.7109375" style="2" customWidth="1"/>
    <col min="12801" max="12801" width="60" style="2" customWidth="1"/>
    <col min="12802" max="12805" width="14.7109375" style="2" customWidth="1"/>
    <col min="12806" max="12807" width="14.85546875" style="2" customWidth="1"/>
    <col min="12808" max="12808" width="1.7109375" style="2" customWidth="1"/>
    <col min="12809" max="12809" width="18.42578125" style="2" bestFit="1" customWidth="1"/>
    <col min="12810" max="13054" width="11.42578125" style="2"/>
    <col min="13055" max="13055" width="1.140625" style="2" customWidth="1"/>
    <col min="13056" max="13056" width="1.7109375" style="2" customWidth="1"/>
    <col min="13057" max="13057" width="60" style="2" customWidth="1"/>
    <col min="13058" max="13061" width="14.7109375" style="2" customWidth="1"/>
    <col min="13062" max="13063" width="14.85546875" style="2" customWidth="1"/>
    <col min="13064" max="13064" width="1.7109375" style="2" customWidth="1"/>
    <col min="13065" max="13065" width="18.42578125" style="2" bestFit="1" customWidth="1"/>
    <col min="13066" max="13310" width="11.42578125" style="2"/>
    <col min="13311" max="13311" width="1.140625" style="2" customWidth="1"/>
    <col min="13312" max="13312" width="1.7109375" style="2" customWidth="1"/>
    <col min="13313" max="13313" width="60" style="2" customWidth="1"/>
    <col min="13314" max="13317" width="14.7109375" style="2" customWidth="1"/>
    <col min="13318" max="13319" width="14.85546875" style="2" customWidth="1"/>
    <col min="13320" max="13320" width="1.7109375" style="2" customWidth="1"/>
    <col min="13321" max="13321" width="18.42578125" style="2" bestFit="1" customWidth="1"/>
    <col min="13322" max="13566" width="11.42578125" style="2"/>
    <col min="13567" max="13567" width="1.140625" style="2" customWidth="1"/>
    <col min="13568" max="13568" width="1.7109375" style="2" customWidth="1"/>
    <col min="13569" max="13569" width="60" style="2" customWidth="1"/>
    <col min="13570" max="13573" width="14.7109375" style="2" customWidth="1"/>
    <col min="13574" max="13575" width="14.85546875" style="2" customWidth="1"/>
    <col min="13576" max="13576" width="1.7109375" style="2" customWidth="1"/>
    <col min="13577" max="13577" width="18.42578125" style="2" bestFit="1" customWidth="1"/>
    <col min="13578" max="13822" width="11.42578125" style="2"/>
    <col min="13823" max="13823" width="1.140625" style="2" customWidth="1"/>
    <col min="13824" max="13824" width="1.7109375" style="2" customWidth="1"/>
    <col min="13825" max="13825" width="60" style="2" customWidth="1"/>
    <col min="13826" max="13829" width="14.7109375" style="2" customWidth="1"/>
    <col min="13830" max="13831" width="14.85546875" style="2" customWidth="1"/>
    <col min="13832" max="13832" width="1.7109375" style="2" customWidth="1"/>
    <col min="13833" max="13833" width="18.42578125" style="2" bestFit="1" customWidth="1"/>
    <col min="13834" max="14078" width="11.42578125" style="2"/>
    <col min="14079" max="14079" width="1.140625" style="2" customWidth="1"/>
    <col min="14080" max="14080" width="1.7109375" style="2" customWidth="1"/>
    <col min="14081" max="14081" width="60" style="2" customWidth="1"/>
    <col min="14082" max="14085" width="14.7109375" style="2" customWidth="1"/>
    <col min="14086" max="14087" width="14.85546875" style="2" customWidth="1"/>
    <col min="14088" max="14088" width="1.7109375" style="2" customWidth="1"/>
    <col min="14089" max="14089" width="18.42578125" style="2" bestFit="1" customWidth="1"/>
    <col min="14090" max="14334" width="11.42578125" style="2"/>
    <col min="14335" max="14335" width="1.140625" style="2" customWidth="1"/>
    <col min="14336" max="14336" width="1.7109375" style="2" customWidth="1"/>
    <col min="14337" max="14337" width="60" style="2" customWidth="1"/>
    <col min="14338" max="14341" width="14.7109375" style="2" customWidth="1"/>
    <col min="14342" max="14343" width="14.85546875" style="2" customWidth="1"/>
    <col min="14344" max="14344" width="1.7109375" style="2" customWidth="1"/>
    <col min="14345" max="14345" width="18.42578125" style="2" bestFit="1" customWidth="1"/>
    <col min="14346" max="14590" width="11.42578125" style="2"/>
    <col min="14591" max="14591" width="1.140625" style="2" customWidth="1"/>
    <col min="14592" max="14592" width="1.7109375" style="2" customWidth="1"/>
    <col min="14593" max="14593" width="60" style="2" customWidth="1"/>
    <col min="14594" max="14597" width="14.7109375" style="2" customWidth="1"/>
    <col min="14598" max="14599" width="14.85546875" style="2" customWidth="1"/>
    <col min="14600" max="14600" width="1.7109375" style="2" customWidth="1"/>
    <col min="14601" max="14601" width="18.42578125" style="2" bestFit="1" customWidth="1"/>
    <col min="14602" max="14846" width="11.42578125" style="2"/>
    <col min="14847" max="14847" width="1.140625" style="2" customWidth="1"/>
    <col min="14848" max="14848" width="1.7109375" style="2" customWidth="1"/>
    <col min="14849" max="14849" width="60" style="2" customWidth="1"/>
    <col min="14850" max="14853" width="14.7109375" style="2" customWidth="1"/>
    <col min="14854" max="14855" width="14.85546875" style="2" customWidth="1"/>
    <col min="14856" max="14856" width="1.7109375" style="2" customWidth="1"/>
    <col min="14857" max="14857" width="18.42578125" style="2" bestFit="1" customWidth="1"/>
    <col min="14858" max="15102" width="11.42578125" style="2"/>
    <col min="15103" max="15103" width="1.140625" style="2" customWidth="1"/>
    <col min="15104" max="15104" width="1.7109375" style="2" customWidth="1"/>
    <col min="15105" max="15105" width="60" style="2" customWidth="1"/>
    <col min="15106" max="15109" width="14.7109375" style="2" customWidth="1"/>
    <col min="15110" max="15111" width="14.85546875" style="2" customWidth="1"/>
    <col min="15112" max="15112" width="1.7109375" style="2" customWidth="1"/>
    <col min="15113" max="15113" width="18.42578125" style="2" bestFit="1" customWidth="1"/>
    <col min="15114" max="15358" width="11.42578125" style="2"/>
    <col min="15359" max="15359" width="1.140625" style="2" customWidth="1"/>
    <col min="15360" max="15360" width="1.7109375" style="2" customWidth="1"/>
    <col min="15361" max="15361" width="60" style="2" customWidth="1"/>
    <col min="15362" max="15365" width="14.7109375" style="2" customWidth="1"/>
    <col min="15366" max="15367" width="14.85546875" style="2" customWidth="1"/>
    <col min="15368" max="15368" width="1.7109375" style="2" customWidth="1"/>
    <col min="15369" max="15369" width="18.42578125" style="2" bestFit="1" customWidth="1"/>
    <col min="15370" max="15614" width="11.42578125" style="2"/>
    <col min="15615" max="15615" width="1.140625" style="2" customWidth="1"/>
    <col min="15616" max="15616" width="1.7109375" style="2" customWidth="1"/>
    <col min="15617" max="15617" width="60" style="2" customWidth="1"/>
    <col min="15618" max="15621" width="14.7109375" style="2" customWidth="1"/>
    <col min="15622" max="15623" width="14.85546875" style="2" customWidth="1"/>
    <col min="15624" max="15624" width="1.7109375" style="2" customWidth="1"/>
    <col min="15625" max="15625" width="18.42578125" style="2" bestFit="1" customWidth="1"/>
    <col min="15626" max="15870" width="11.42578125" style="2"/>
    <col min="15871" max="15871" width="1.140625" style="2" customWidth="1"/>
    <col min="15872" max="15872" width="1.7109375" style="2" customWidth="1"/>
    <col min="15873" max="15873" width="60" style="2" customWidth="1"/>
    <col min="15874" max="15877" width="14.7109375" style="2" customWidth="1"/>
    <col min="15878" max="15879" width="14.85546875" style="2" customWidth="1"/>
    <col min="15880" max="15880" width="1.7109375" style="2" customWidth="1"/>
    <col min="15881" max="15881" width="18.42578125" style="2" bestFit="1" customWidth="1"/>
    <col min="15882" max="16126" width="11.42578125" style="2"/>
    <col min="16127" max="16127" width="1.140625" style="2" customWidth="1"/>
    <col min="16128" max="16128" width="1.7109375" style="2" customWidth="1"/>
    <col min="16129" max="16129" width="60" style="2" customWidth="1"/>
    <col min="16130" max="16133" width="14.7109375" style="2" customWidth="1"/>
    <col min="16134" max="16135" width="14.85546875" style="2" customWidth="1"/>
    <col min="16136" max="16136" width="1.7109375" style="2" customWidth="1"/>
    <col min="16137" max="16137" width="18.42578125" style="2" bestFit="1" customWidth="1"/>
    <col min="16138" max="16384" width="11.42578125" style="2"/>
  </cols>
  <sheetData>
    <row r="1" spans="1:9" s="5" customFormat="1" ht="22.5" customHeight="1" x14ac:dyDescent="0.25">
      <c r="A1" s="3"/>
      <c r="B1" s="4"/>
      <c r="C1" s="4"/>
      <c r="D1" s="4"/>
      <c r="E1" s="4"/>
      <c r="F1" s="4"/>
      <c r="G1" s="4"/>
      <c r="H1" s="4"/>
      <c r="I1" s="4"/>
    </row>
    <row r="2" spans="1:9" s="5" customFormat="1" x14ac:dyDescent="0.25">
      <c r="A2" s="3"/>
      <c r="B2" s="4"/>
      <c r="C2" s="4"/>
      <c r="D2" s="4"/>
      <c r="E2" s="4"/>
      <c r="F2" s="4"/>
      <c r="G2" s="4"/>
      <c r="H2" s="4"/>
      <c r="I2" s="4"/>
    </row>
    <row r="3" spans="1:9" s="5" customFormat="1" x14ac:dyDescent="0.25">
      <c r="A3" s="3"/>
      <c r="B3" s="4"/>
      <c r="C3" s="4"/>
      <c r="D3" s="4"/>
      <c r="E3" s="4"/>
      <c r="F3" s="4"/>
      <c r="G3" s="4"/>
      <c r="H3" s="4"/>
      <c r="I3" s="4"/>
    </row>
    <row r="4" spans="1:9" s="5" customFormat="1" x14ac:dyDescent="0.25">
      <c r="A4" s="3"/>
      <c r="B4" s="4"/>
      <c r="C4" s="4"/>
      <c r="D4" s="4"/>
      <c r="E4" s="4"/>
      <c r="F4" s="4"/>
      <c r="G4" s="4"/>
      <c r="H4" s="4"/>
      <c r="I4" s="4"/>
    </row>
    <row r="5" spans="1:9" s="5" customFormat="1" x14ac:dyDescent="0.25">
      <c r="A5" s="3"/>
      <c r="B5" s="4"/>
      <c r="C5" s="4"/>
      <c r="D5" s="4"/>
      <c r="E5" s="4"/>
      <c r="F5" s="4"/>
      <c r="G5" s="4"/>
      <c r="H5" s="4"/>
      <c r="I5" s="4"/>
    </row>
    <row r="6" spans="1:9" s="5" customFormat="1" hidden="1" x14ac:dyDescent="0.25">
      <c r="A6" s="3"/>
      <c r="B6" s="4"/>
      <c r="C6" s="4"/>
      <c r="D6" s="4"/>
      <c r="E6" s="4"/>
      <c r="F6" s="4"/>
      <c r="G6" s="4"/>
      <c r="H6" s="4"/>
      <c r="I6" s="4"/>
    </row>
    <row r="7" spans="1:9" s="5" customFormat="1" hidden="1" x14ac:dyDescent="0.25">
      <c r="A7" s="3"/>
      <c r="B7" s="4"/>
      <c r="C7" s="4"/>
      <c r="D7" s="4"/>
      <c r="E7" s="4"/>
      <c r="F7" s="4"/>
      <c r="G7" s="4"/>
      <c r="H7" s="4"/>
      <c r="I7" s="4"/>
    </row>
    <row r="8" spans="1:9" s="5" customFormat="1" x14ac:dyDescent="0.25">
      <c r="A8" s="3"/>
      <c r="B8" s="4"/>
      <c r="C8" s="4"/>
      <c r="D8" s="4"/>
      <c r="E8" s="4"/>
      <c r="F8" s="4"/>
      <c r="G8" s="4"/>
      <c r="H8" s="4"/>
      <c r="I8" s="4"/>
    </row>
    <row r="9" spans="1:9" s="5" customFormat="1" x14ac:dyDescent="0.25">
      <c r="A9" s="3"/>
      <c r="B9" s="4"/>
      <c r="C9" s="4"/>
      <c r="D9" s="4"/>
      <c r="E9" s="4"/>
      <c r="F9" s="4"/>
      <c r="G9" s="4"/>
      <c r="H9" s="4"/>
      <c r="I9" s="4"/>
    </row>
    <row r="10" spans="1:9" s="5" customFormat="1" x14ac:dyDescent="0.25">
      <c r="A10" s="3"/>
      <c r="B10" s="4"/>
      <c r="C10" s="4"/>
      <c r="D10" s="4"/>
      <c r="E10" s="4"/>
      <c r="F10" s="4"/>
      <c r="G10" s="4"/>
      <c r="H10" s="4"/>
      <c r="I10" s="4"/>
    </row>
    <row r="11" spans="1:9" s="5" customFormat="1" ht="18" customHeight="1" x14ac:dyDescent="0.25">
      <c r="A11" s="3"/>
      <c r="B11" s="317" t="s">
        <v>82</v>
      </c>
      <c r="C11" s="318"/>
      <c r="D11" s="318"/>
      <c r="E11" s="318"/>
      <c r="F11" s="318"/>
      <c r="G11" s="318"/>
      <c r="H11" s="318"/>
      <c r="I11" s="318"/>
    </row>
    <row r="12" spans="1:9" ht="19.5" x14ac:dyDescent="0.2">
      <c r="A12" s="241" t="s">
        <v>83</v>
      </c>
      <c r="B12" s="74"/>
      <c r="C12" s="74"/>
      <c r="D12" s="74"/>
      <c r="E12" s="74"/>
      <c r="F12" s="74"/>
      <c r="G12" s="74"/>
      <c r="H12" s="74"/>
      <c r="I12" s="74"/>
    </row>
    <row r="13" spans="1:9" ht="13.5" thickBot="1" x14ac:dyDescent="0.25">
      <c r="C13" s="75"/>
      <c r="D13" s="75"/>
      <c r="E13" s="75"/>
      <c r="F13" s="75"/>
      <c r="G13" s="75"/>
      <c r="H13" s="75"/>
      <c r="I13" s="75"/>
    </row>
    <row r="14" spans="1:9" ht="139.5" customHeight="1" thickTop="1" x14ac:dyDescent="0.2">
      <c r="A14" s="319"/>
      <c r="B14" s="354" t="s">
        <v>84</v>
      </c>
      <c r="C14" s="320" t="s">
        <v>85</v>
      </c>
      <c r="D14" s="320" t="s">
        <v>86</v>
      </c>
      <c r="E14" s="321" t="s">
        <v>87</v>
      </c>
      <c r="F14" s="320" t="s">
        <v>88</v>
      </c>
      <c r="G14" s="320" t="s">
        <v>89</v>
      </c>
      <c r="H14" s="322" t="s">
        <v>90</v>
      </c>
      <c r="I14" s="323" t="s">
        <v>91</v>
      </c>
    </row>
    <row r="15" spans="1:9" ht="25.5" customHeight="1" x14ac:dyDescent="0.2">
      <c r="A15" s="324"/>
      <c r="B15" s="355"/>
      <c r="C15" s="325" t="s">
        <v>92</v>
      </c>
      <c r="D15" s="325" t="s">
        <v>93</v>
      </c>
      <c r="E15" s="326" t="s">
        <v>94</v>
      </c>
      <c r="F15" s="326" t="s">
        <v>95</v>
      </c>
      <c r="G15" s="326" t="s">
        <v>96</v>
      </c>
      <c r="H15" s="327" t="s">
        <v>97</v>
      </c>
      <c r="I15" s="328" t="s">
        <v>98</v>
      </c>
    </row>
    <row r="16" spans="1:9" s="34" customFormat="1" ht="30" customHeight="1" x14ac:dyDescent="0.25">
      <c r="A16" s="329"/>
      <c r="B16" s="330" t="s">
        <v>99</v>
      </c>
      <c r="C16" s="331">
        <v>226421364.61000013</v>
      </c>
      <c r="D16" s="331"/>
      <c r="E16" s="331"/>
      <c r="F16" s="331">
        <v>4938000</v>
      </c>
      <c r="G16" s="331"/>
      <c r="H16" s="332"/>
      <c r="I16" s="333">
        <f>+'Regla DFA'!D38</f>
        <v>229760004.44000006</v>
      </c>
    </row>
    <row r="17" spans="1:10" s="34" customFormat="1" ht="30" customHeight="1" x14ac:dyDescent="0.25">
      <c r="A17" s="329"/>
      <c r="B17" s="330" t="s">
        <v>100</v>
      </c>
      <c r="C17" s="331">
        <v>193404942.75</v>
      </c>
      <c r="D17" s="331"/>
      <c r="E17" s="331"/>
      <c r="F17" s="331"/>
      <c r="G17" s="331">
        <f t="shared" ref="G17:H29" si="0">+E17+F17</f>
        <v>0</v>
      </c>
      <c r="H17" s="332">
        <f t="shared" si="0"/>
        <v>0</v>
      </c>
      <c r="I17" s="333">
        <f>+'Regla OOAA'!D37</f>
        <v>211587768.76999998</v>
      </c>
    </row>
    <row r="18" spans="1:10" s="34" customFormat="1" ht="30" customHeight="1" x14ac:dyDescent="0.25">
      <c r="A18" s="329"/>
      <c r="B18" s="330" t="s">
        <v>101</v>
      </c>
      <c r="C18" s="331">
        <v>6534108.8399999999</v>
      </c>
      <c r="D18" s="331"/>
      <c r="E18" s="331"/>
      <c r="F18" s="331"/>
      <c r="G18" s="331">
        <f t="shared" si="0"/>
        <v>0</v>
      </c>
      <c r="H18" s="332">
        <f t="shared" si="0"/>
        <v>0</v>
      </c>
      <c r="I18" s="333">
        <f>+'Regla OOAA'!E37</f>
        <v>6864511.1399999987</v>
      </c>
    </row>
    <row r="19" spans="1:10" s="34" customFormat="1" ht="30" customHeight="1" x14ac:dyDescent="0.25">
      <c r="A19" s="329"/>
      <c r="B19" s="330" t="s">
        <v>102</v>
      </c>
      <c r="C19" s="331">
        <v>14889865.51</v>
      </c>
      <c r="D19" s="331"/>
      <c r="E19" s="331"/>
      <c r="F19" s="331"/>
      <c r="G19" s="331">
        <f t="shared" si="0"/>
        <v>0</v>
      </c>
      <c r="H19" s="332">
        <f t="shared" si="0"/>
        <v>0</v>
      </c>
      <c r="I19" s="333">
        <f>+'Regla OOAA'!F37</f>
        <v>15587400.49</v>
      </c>
    </row>
    <row r="20" spans="1:10" s="34" customFormat="1" ht="30" customHeight="1" x14ac:dyDescent="0.25">
      <c r="A20" s="329"/>
      <c r="B20" s="330" t="s">
        <v>103</v>
      </c>
      <c r="C20" s="331">
        <v>2923688.2600000002</v>
      </c>
      <c r="D20" s="331"/>
      <c r="E20" s="331"/>
      <c r="F20" s="331"/>
      <c r="G20" s="331">
        <f t="shared" si="0"/>
        <v>0</v>
      </c>
      <c r="H20" s="332">
        <f t="shared" si="0"/>
        <v>0</v>
      </c>
      <c r="I20" s="333">
        <f>+'Regla SSPP'!C39</f>
        <v>2137935.1399999997</v>
      </c>
      <c r="J20" s="334"/>
    </row>
    <row r="21" spans="1:10" s="34" customFormat="1" ht="20.100000000000001" customHeight="1" x14ac:dyDescent="0.25">
      <c r="A21" s="329"/>
      <c r="B21" s="330" t="s">
        <v>104</v>
      </c>
      <c r="C21" s="331">
        <v>16795418.900000002</v>
      </c>
      <c r="D21" s="331"/>
      <c r="E21" s="331"/>
      <c r="F21" s="331"/>
      <c r="G21" s="331">
        <f t="shared" si="0"/>
        <v>0</v>
      </c>
      <c r="H21" s="332">
        <f t="shared" si="0"/>
        <v>0</v>
      </c>
      <c r="I21" s="333">
        <f>+'Regla SSPP'!D39</f>
        <v>21887937.030000001</v>
      </c>
      <c r="J21" s="334"/>
    </row>
    <row r="22" spans="1:10" s="34" customFormat="1" ht="20.100000000000001" customHeight="1" x14ac:dyDescent="0.25">
      <c r="A22" s="329"/>
      <c r="B22" s="330" t="s">
        <v>105</v>
      </c>
      <c r="C22" s="331">
        <v>9314749.5300000012</v>
      </c>
      <c r="D22" s="331"/>
      <c r="E22" s="331"/>
      <c r="F22" s="331"/>
      <c r="G22" s="331">
        <f t="shared" si="0"/>
        <v>0</v>
      </c>
      <c r="H22" s="332">
        <f t="shared" si="0"/>
        <v>0</v>
      </c>
      <c r="I22" s="333">
        <f>+'Regla SSPP'!E39</f>
        <v>9752207.8999999966</v>
      </c>
      <c r="J22" s="38"/>
    </row>
    <row r="23" spans="1:10" s="34" customFormat="1" ht="20.100000000000001" customHeight="1" x14ac:dyDescent="0.25">
      <c r="A23" s="329"/>
      <c r="B23" s="330" t="s">
        <v>106</v>
      </c>
      <c r="C23" s="331">
        <v>1069810.68</v>
      </c>
      <c r="D23" s="331"/>
      <c r="E23" s="331"/>
      <c r="F23" s="331"/>
      <c r="G23" s="331">
        <f t="shared" si="0"/>
        <v>0</v>
      </c>
      <c r="H23" s="332">
        <f t="shared" si="0"/>
        <v>0</v>
      </c>
      <c r="I23" s="333">
        <f>+'Regla SSPP'!F39</f>
        <v>1041510.5499999999</v>
      </c>
    </row>
    <row r="24" spans="1:10" s="34" customFormat="1" ht="20.100000000000001" customHeight="1" x14ac:dyDescent="0.25">
      <c r="A24" s="329"/>
      <c r="B24" s="330" t="s">
        <v>107</v>
      </c>
      <c r="C24" s="331">
        <v>20223.03</v>
      </c>
      <c r="D24" s="331"/>
      <c r="E24" s="331"/>
      <c r="F24" s="331"/>
      <c r="G24" s="331"/>
      <c r="H24" s="332"/>
      <c r="I24" s="333">
        <f>+'Regla SSPP'!G39</f>
        <v>324591.37</v>
      </c>
    </row>
    <row r="25" spans="1:10" s="34" customFormat="1" ht="20.100000000000001" customHeight="1" x14ac:dyDescent="0.25">
      <c r="A25" s="329"/>
      <c r="B25" s="330" t="s">
        <v>108</v>
      </c>
      <c r="C25" s="331">
        <v>801989.8600000001</v>
      </c>
      <c r="D25" s="331"/>
      <c r="E25" s="331"/>
      <c r="F25" s="331"/>
      <c r="G25" s="331">
        <f t="shared" si="0"/>
        <v>0</v>
      </c>
      <c r="H25" s="332">
        <f t="shared" si="0"/>
        <v>0</v>
      </c>
      <c r="I25" s="333">
        <f>+'Regla SSPP'!H39</f>
        <v>1297373.06</v>
      </c>
    </row>
    <row r="26" spans="1:10" s="34" customFormat="1" ht="20.100000000000001" customHeight="1" x14ac:dyDescent="0.25">
      <c r="A26" s="329"/>
      <c r="B26" s="330" t="s">
        <v>109</v>
      </c>
      <c r="C26" s="331">
        <v>4694997.6100000003</v>
      </c>
      <c r="D26" s="331"/>
      <c r="E26" s="331"/>
      <c r="F26" s="331"/>
      <c r="G26" s="331">
        <f t="shared" si="0"/>
        <v>0</v>
      </c>
      <c r="H26" s="332">
        <f t="shared" si="0"/>
        <v>0</v>
      </c>
      <c r="I26" s="333">
        <f>+'Regla Fundaciones'!C38</f>
        <v>4831590.9800000004</v>
      </c>
    </row>
    <row r="27" spans="1:10" s="34" customFormat="1" ht="30" customHeight="1" x14ac:dyDescent="0.25">
      <c r="A27" s="329"/>
      <c r="B27" s="330" t="s">
        <v>110</v>
      </c>
      <c r="C27" s="331">
        <v>1554016.9300000002</v>
      </c>
      <c r="D27" s="331"/>
      <c r="E27" s="331"/>
      <c r="F27" s="331"/>
      <c r="G27" s="331">
        <f t="shared" si="0"/>
        <v>0</v>
      </c>
      <c r="H27" s="332">
        <f t="shared" si="0"/>
        <v>0</v>
      </c>
      <c r="I27" s="333">
        <f>+'Regla Fundaciones'!D38</f>
        <v>1662667.6099999999</v>
      </c>
    </row>
    <row r="28" spans="1:10" s="34" customFormat="1" ht="27.75" customHeight="1" x14ac:dyDescent="0.25">
      <c r="A28" s="329"/>
      <c r="B28" s="330" t="s">
        <v>111</v>
      </c>
      <c r="C28" s="331">
        <v>1946742.74</v>
      </c>
      <c r="D28" s="331"/>
      <c r="E28" s="331"/>
      <c r="F28" s="331"/>
      <c r="G28" s="331">
        <f t="shared" si="0"/>
        <v>0</v>
      </c>
      <c r="H28" s="332">
        <f t="shared" si="0"/>
        <v>0</v>
      </c>
      <c r="I28" s="333">
        <f>+'Regla Fundaciones'!E38</f>
        <v>2420360.59</v>
      </c>
    </row>
    <row r="29" spans="1:10" s="34" customFormat="1" ht="20.25" customHeight="1" x14ac:dyDescent="0.25">
      <c r="A29" s="329"/>
      <c r="B29" s="330" t="s">
        <v>112</v>
      </c>
      <c r="C29" s="331">
        <v>480274.5</v>
      </c>
      <c r="D29" s="331"/>
      <c r="E29" s="331"/>
      <c r="F29" s="331"/>
      <c r="G29" s="331">
        <f t="shared" si="0"/>
        <v>0</v>
      </c>
      <c r="H29" s="332">
        <f t="shared" si="0"/>
        <v>0</v>
      </c>
      <c r="I29" s="333">
        <f>+'Regla Fundaciones'!F38</f>
        <v>573432.6</v>
      </c>
    </row>
    <row r="30" spans="1:10" s="34" customFormat="1" ht="24" customHeight="1" thickBot="1" x14ac:dyDescent="0.3">
      <c r="A30" s="335"/>
      <c r="B30" s="336" t="s">
        <v>113</v>
      </c>
      <c r="C30" s="337">
        <v>3131.42</v>
      </c>
      <c r="D30" s="337"/>
      <c r="E30" s="337"/>
      <c r="F30" s="337"/>
      <c r="G30" s="337"/>
      <c r="H30" s="338"/>
      <c r="I30" s="339">
        <f>+'Regla Fundaciones'!G38</f>
        <v>513068.5</v>
      </c>
    </row>
    <row r="31" spans="1:10" s="233" customFormat="1" ht="42.75" customHeight="1" thickTop="1" thickBot="1" x14ac:dyDescent="0.3">
      <c r="A31" s="340" t="s">
        <v>81</v>
      </c>
      <c r="B31" s="341"/>
      <c r="C31" s="342">
        <f>SUM(C16:C30)</f>
        <v>480855325.17000014</v>
      </c>
      <c r="D31" s="342">
        <f>SUM(D16:D29)</f>
        <v>0</v>
      </c>
      <c r="E31" s="342">
        <f>SUM(E16:E29)</f>
        <v>0</v>
      </c>
      <c r="F31" s="342">
        <f>SUM(F16:F29)</f>
        <v>4938000</v>
      </c>
      <c r="G31" s="342">
        <f>SUM(G16:G29)</f>
        <v>0</v>
      </c>
      <c r="H31" s="343"/>
      <c r="I31" s="344">
        <f>SUM(I16:I30)</f>
        <v>510242360.17000002</v>
      </c>
    </row>
    <row r="32" spans="1:10" s="347" customFormat="1" ht="27.75" hidden="1" customHeight="1" thickBot="1" x14ac:dyDescent="0.3">
      <c r="A32" s="356" t="s">
        <v>114</v>
      </c>
      <c r="B32" s="357"/>
      <c r="C32" s="357"/>
      <c r="D32" s="357"/>
      <c r="E32" s="357"/>
      <c r="F32" s="358"/>
      <c r="G32" s="345"/>
      <c r="H32" s="345"/>
      <c r="I32" s="346"/>
    </row>
    <row r="33" spans="1:9" s="351" customFormat="1" ht="12" customHeight="1" thickTop="1" x14ac:dyDescent="0.25">
      <c r="A33" s="348"/>
      <c r="B33" s="349"/>
      <c r="C33" s="349"/>
      <c r="D33" s="349"/>
      <c r="E33" s="349"/>
      <c r="F33" s="349"/>
      <c r="G33" s="350"/>
      <c r="H33" s="350"/>
      <c r="I33" s="350"/>
    </row>
    <row r="34" spans="1:9" s="347" customFormat="1" ht="27.75" customHeight="1" x14ac:dyDescent="0.25">
      <c r="A34" s="39"/>
      <c r="B34" s="359"/>
      <c r="C34" s="359"/>
      <c r="D34" s="359"/>
      <c r="E34" s="359"/>
      <c r="F34" s="359"/>
      <c r="G34" s="359"/>
      <c r="H34" s="359"/>
      <c r="I34" s="352"/>
    </row>
    <row r="35" spans="1:9" x14ac:dyDescent="0.2">
      <c r="B35" s="360"/>
      <c r="C35" s="360"/>
      <c r="D35" s="360"/>
      <c r="E35" s="360"/>
      <c r="F35" s="360"/>
      <c r="G35" s="360"/>
      <c r="H35" s="360"/>
      <c r="I35" s="353"/>
    </row>
    <row r="36" spans="1:9" s="347" customFormat="1" ht="27.75" customHeight="1" x14ac:dyDescent="0.25"/>
    <row r="37" spans="1:9" x14ac:dyDescent="0.2">
      <c r="A37" s="361"/>
      <c r="B37" s="361"/>
      <c r="C37" s="71"/>
      <c r="G37" s="316"/>
      <c r="H37" s="316">
        <f>SUM(I20:I29)</f>
        <v>45929606.830000006</v>
      </c>
      <c r="I37" s="316"/>
    </row>
    <row r="38" spans="1:9" customFormat="1" ht="15" x14ac:dyDescent="0.25"/>
    <row r="39" spans="1:9" customFormat="1" ht="15" x14ac:dyDescent="0.25"/>
    <row r="40" spans="1:9" customFormat="1" ht="15" x14ac:dyDescent="0.25"/>
    <row r="41" spans="1:9" customFormat="1" ht="15" x14ac:dyDescent="0.25"/>
    <row r="42" spans="1:9" customFormat="1" ht="15" x14ac:dyDescent="0.25"/>
    <row r="43" spans="1:9" customFormat="1" ht="15" x14ac:dyDescent="0.25"/>
    <row r="44" spans="1:9" customFormat="1" ht="15" x14ac:dyDescent="0.25"/>
  </sheetData>
  <mergeCells count="5">
    <mergeCell ref="B14:B15"/>
    <mergeCell ref="A32:F32"/>
    <mergeCell ref="B34:H34"/>
    <mergeCell ref="B35:H35"/>
    <mergeCell ref="A37:B37"/>
  </mergeCells>
  <printOptions horizontalCentered="1"/>
  <pageMargins left="0.19685039370078741" right="0.19685039370078741" top="0.19685039370078741" bottom="0.39370078740157483" header="0" footer="0.19685039370078741"/>
  <pageSetup paperSize="9" scale="67" orientation="landscape" r:id="rId1"/>
  <headerFooter alignWithMargins="0">
    <oddFooter>&amp;L&amp;"Arial,Cursiva"&amp;6&amp;F &amp;A</oddFooter>
  </headerFooter>
  <customProperties>
    <customPr name="_pios_id" r:id="rId2"/>
    <customPr name="EpmWorksheetKeyString_GUID" r:id="rId3"/>
  </customPropertie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C5646-C6AB-467C-9F37-963D70B378B3}">
  <sheetPr>
    <pageSetUpPr fitToPage="1"/>
  </sheetPr>
  <dimension ref="B1:J38"/>
  <sheetViews>
    <sheetView showGridLines="0" showZeros="0" workbookViewId="0"/>
  </sheetViews>
  <sheetFormatPr baseColWidth="10" defaultColWidth="11.42578125" defaultRowHeight="12.75" x14ac:dyDescent="0.2"/>
  <cols>
    <col min="1" max="1" width="1.5703125" style="2" customWidth="1"/>
    <col min="2" max="2" width="4" style="2" customWidth="1"/>
    <col min="3" max="3" width="76.7109375" style="2" customWidth="1"/>
    <col min="4" max="5" width="19.42578125" style="2" customWidth="1"/>
    <col min="6" max="6" width="11.42578125" style="2"/>
    <col min="7" max="7" width="1.42578125" style="2" customWidth="1"/>
    <col min="8" max="8" width="16.42578125" style="2" customWidth="1"/>
    <col min="9" max="9" width="15.42578125" style="2" customWidth="1"/>
    <col min="10" max="16384" width="11.42578125" style="2"/>
  </cols>
  <sheetData>
    <row r="1" spans="2:6" ht="18" x14ac:dyDescent="0.25">
      <c r="B1" s="1"/>
    </row>
    <row r="2" spans="2:6" ht="18" x14ac:dyDescent="0.25">
      <c r="B2" s="1"/>
    </row>
    <row r="5" spans="2:6" s="5" customFormat="1" x14ac:dyDescent="0.25">
      <c r="B5" s="3"/>
      <c r="C5" s="4"/>
      <c r="D5" s="4"/>
      <c r="E5" s="4"/>
    </row>
    <row r="6" spans="2:6" s="5" customFormat="1" x14ac:dyDescent="0.25">
      <c r="B6" s="3"/>
      <c r="C6" s="4"/>
      <c r="D6" s="4"/>
      <c r="E6" s="4"/>
    </row>
    <row r="7" spans="2:6" s="5" customFormat="1" x14ac:dyDescent="0.25">
      <c r="B7" s="3"/>
      <c r="C7" s="4"/>
      <c r="D7" s="4"/>
      <c r="E7" s="4"/>
    </row>
    <row r="8" spans="2:6" s="5" customFormat="1" x14ac:dyDescent="0.25">
      <c r="B8" s="3"/>
      <c r="C8" s="4"/>
      <c r="D8" s="4"/>
      <c r="E8" s="4"/>
    </row>
    <row r="9" spans="2:6" s="5" customFormat="1" x14ac:dyDescent="0.25">
      <c r="B9" s="3"/>
      <c r="C9" s="4"/>
      <c r="D9" s="4"/>
      <c r="E9" s="4"/>
    </row>
    <row r="10" spans="2:6" s="5" customFormat="1" x14ac:dyDescent="0.25">
      <c r="B10" s="3"/>
      <c r="C10" s="4"/>
      <c r="D10" s="4"/>
      <c r="E10" s="4"/>
    </row>
    <row r="11" spans="2:6" s="5" customFormat="1" x14ac:dyDescent="0.25">
      <c r="B11" s="3"/>
      <c r="C11" s="4"/>
      <c r="D11" s="4"/>
      <c r="E11" s="4"/>
    </row>
    <row r="12" spans="2:6" s="5" customFormat="1" x14ac:dyDescent="0.25">
      <c r="B12" s="3"/>
      <c r="C12" s="4"/>
      <c r="D12" s="4"/>
      <c r="E12" s="4"/>
    </row>
    <row r="13" spans="2:6" s="5" customFormat="1" ht="12" customHeight="1" x14ac:dyDescent="0.25">
      <c r="B13" s="3"/>
      <c r="C13" s="4"/>
      <c r="D13" s="4"/>
      <c r="E13" s="4"/>
      <c r="F13" s="6"/>
    </row>
    <row r="14" spans="2:6" ht="19.5" x14ac:dyDescent="0.4">
      <c r="B14" s="7" t="s">
        <v>77</v>
      </c>
      <c r="C14" s="7"/>
      <c r="D14" s="7"/>
      <c r="E14" s="7"/>
      <c r="F14" s="74"/>
    </row>
    <row r="15" spans="2:6" x14ac:dyDescent="0.2">
      <c r="E15" s="168"/>
      <c r="F15" s="9">
        <f>+'Regla DFA'!F15</f>
        <v>45291</v>
      </c>
    </row>
    <row r="16" spans="2:6" s="12" customFormat="1" ht="29.25" customHeight="1" x14ac:dyDescent="0.25">
      <c r="B16" s="362" t="s">
        <v>1</v>
      </c>
      <c r="C16" s="363"/>
      <c r="D16" s="281">
        <v>2023</v>
      </c>
      <c r="E16" s="282">
        <v>2022</v>
      </c>
      <c r="F16" s="366" t="s">
        <v>78</v>
      </c>
    </row>
    <row r="17" spans="2:10" s="12" customFormat="1" ht="33" customHeight="1" x14ac:dyDescent="0.25">
      <c r="B17" s="364"/>
      <c r="C17" s="365"/>
      <c r="D17" s="283" t="s">
        <v>3</v>
      </c>
      <c r="E17" s="284" t="s">
        <v>4</v>
      </c>
      <c r="F17" s="367"/>
    </row>
    <row r="18" spans="2:10" s="20" customFormat="1" ht="30" customHeight="1" x14ac:dyDescent="0.25">
      <c r="B18" s="15"/>
      <c r="C18" s="16" t="s">
        <v>5</v>
      </c>
      <c r="D18" s="285">
        <f>+D37</f>
        <v>510242360.17000008</v>
      </c>
      <c r="E18" s="286">
        <f>+E37</f>
        <v>480855325.17000055</v>
      </c>
      <c r="F18" s="287">
        <f>IF(ISERROR((ABS(D18)-ABS(E18))/ABS(E18)),"",(ABS(D18)-ABS(E18))/ABS(E18))</f>
        <v>6.1114088711838835E-2</v>
      </c>
    </row>
    <row r="19" spans="2:10" ht="21.75" customHeight="1" thickBot="1" x14ac:dyDescent="0.25">
      <c r="B19" s="21"/>
      <c r="C19" s="22" t="s">
        <v>6</v>
      </c>
      <c r="D19" s="108" t="s">
        <v>7</v>
      </c>
      <c r="E19" s="109"/>
      <c r="F19" s="288"/>
    </row>
    <row r="20" spans="2:10" ht="13.5" thickTop="1" x14ac:dyDescent="0.2"/>
    <row r="21" spans="2:10" ht="5.0999999999999996" customHeight="1" x14ac:dyDescent="0.2"/>
    <row r="22" spans="2:10" s="28" customFormat="1" ht="25.5" x14ac:dyDescent="0.2">
      <c r="B22" s="115" t="s">
        <v>8</v>
      </c>
      <c r="C22" s="289"/>
      <c r="D22" s="290" t="s">
        <v>79</v>
      </c>
      <c r="E22" s="291" t="s">
        <v>79</v>
      </c>
      <c r="F22" s="292" t="s">
        <v>10</v>
      </c>
    </row>
    <row r="23" spans="2:10" s="127" customFormat="1" ht="20.100000000000001" customHeight="1" x14ac:dyDescent="0.2">
      <c r="B23" s="119" t="s">
        <v>11</v>
      </c>
      <c r="C23" s="120" t="s">
        <v>12</v>
      </c>
      <c r="D23" s="293">
        <v>3278532874.02</v>
      </c>
      <c r="E23" s="294">
        <v>3069171778.0300002</v>
      </c>
      <c r="F23" s="295">
        <f>IF(ISERROR((ABS(D23)-ABS(E23))/ABS(E23)),"",(ABS(D23)-ABS(E23))/ABS(E23))</f>
        <v>6.8214199507719217E-2</v>
      </c>
      <c r="G23" s="296"/>
      <c r="H23" s="296"/>
    </row>
    <row r="24" spans="2:10" s="127" customFormat="1" ht="20.100000000000001" customHeight="1" x14ac:dyDescent="0.2">
      <c r="B24" s="128" t="s">
        <v>13</v>
      </c>
      <c r="C24" s="129" t="s">
        <v>14</v>
      </c>
      <c r="D24" s="293">
        <v>-11763447.479999999</v>
      </c>
      <c r="E24" s="294">
        <v>-8621370.870000001</v>
      </c>
      <c r="F24" s="295">
        <f t="shared" ref="F24:F36" si="0">IF(ISERROR((ABS(D24)-ABS(E24))/ABS(E24)),"",(ABS(D24)-ABS(E24))/ABS(E24))</f>
        <v>0.36445208742075574</v>
      </c>
      <c r="G24" s="297"/>
      <c r="H24" s="297"/>
      <c r="I24" s="134"/>
      <c r="J24" s="134"/>
    </row>
    <row r="25" spans="2:10" s="127" customFormat="1" ht="20.100000000000001" customHeight="1" x14ac:dyDescent="0.2">
      <c r="B25" s="128" t="s">
        <v>13</v>
      </c>
      <c r="C25" s="298" t="s">
        <v>15</v>
      </c>
      <c r="D25" s="293">
        <v>-60124.71</v>
      </c>
      <c r="E25" s="294">
        <v>-67964.89</v>
      </c>
      <c r="F25" s="295">
        <f t="shared" si="0"/>
        <v>-0.11535632589120648</v>
      </c>
      <c r="G25" s="296"/>
      <c r="H25" s="296"/>
    </row>
    <row r="26" spans="2:10" s="127" customFormat="1" ht="24.95" customHeight="1" x14ac:dyDescent="0.2">
      <c r="B26" s="128" t="s">
        <v>11</v>
      </c>
      <c r="C26" s="129" t="s">
        <v>16</v>
      </c>
      <c r="D26" s="293">
        <v>2926847</v>
      </c>
      <c r="E26" s="294">
        <v>2724408</v>
      </c>
      <c r="F26" s="295">
        <f t="shared" si="0"/>
        <v>7.4305684023831961E-2</v>
      </c>
      <c r="G26" s="297"/>
      <c r="H26" s="297"/>
      <c r="I26" s="134"/>
      <c r="J26" s="134"/>
    </row>
    <row r="27" spans="2:10" s="127" customFormat="1" ht="24.95" customHeight="1" x14ac:dyDescent="0.2">
      <c r="B27" s="128" t="s">
        <v>17</v>
      </c>
      <c r="C27" s="129" t="s">
        <v>18</v>
      </c>
      <c r="D27" s="293">
        <v>13743561.590000002</v>
      </c>
      <c r="E27" s="294">
        <v>18054391.630000003</v>
      </c>
      <c r="F27" s="295">
        <f t="shared" si="0"/>
        <v>-0.23876905565939582</v>
      </c>
      <c r="G27" s="297"/>
      <c r="H27" s="297"/>
      <c r="I27" s="134"/>
      <c r="J27" s="134"/>
    </row>
    <row r="28" spans="2:10" s="127" customFormat="1" ht="24.95" customHeight="1" x14ac:dyDescent="0.2">
      <c r="B28" s="128" t="s">
        <v>13</v>
      </c>
      <c r="C28" s="129" t="s">
        <v>19</v>
      </c>
      <c r="D28" s="293"/>
      <c r="E28" s="294"/>
      <c r="F28" s="295" t="str">
        <f t="shared" si="0"/>
        <v/>
      </c>
      <c r="G28" s="296"/>
      <c r="H28" s="296"/>
      <c r="I28" s="134"/>
      <c r="J28" s="134"/>
    </row>
    <row r="29" spans="2:10" s="127" customFormat="1" ht="24.95" customHeight="1" x14ac:dyDescent="0.2">
      <c r="B29" s="119" t="s">
        <v>13</v>
      </c>
      <c r="C29" s="129" t="s">
        <v>20</v>
      </c>
      <c r="D29" s="293"/>
      <c r="E29" s="294"/>
      <c r="F29" s="295" t="str">
        <f t="shared" si="0"/>
        <v/>
      </c>
      <c r="G29" s="296"/>
      <c r="H29" s="296"/>
      <c r="I29" s="134"/>
      <c r="J29" s="134"/>
    </row>
    <row r="30" spans="2:10" s="127" customFormat="1" ht="24.95" hidden="1" customHeight="1" x14ac:dyDescent="0.2">
      <c r="B30" s="128" t="s">
        <v>13</v>
      </c>
      <c r="C30" s="129" t="s">
        <v>21</v>
      </c>
      <c r="D30" s="293"/>
      <c r="E30" s="299"/>
      <c r="F30" s="295" t="str">
        <f t="shared" si="0"/>
        <v/>
      </c>
      <c r="G30" s="296"/>
      <c r="H30" s="296"/>
      <c r="I30" s="300"/>
      <c r="J30" s="300"/>
    </row>
    <row r="31" spans="2:10" s="127" customFormat="1" ht="24.95" customHeight="1" thickBot="1" x14ac:dyDescent="0.25">
      <c r="B31" s="128"/>
      <c r="C31" s="129" t="s">
        <v>22</v>
      </c>
      <c r="D31" s="293"/>
      <c r="E31" s="299"/>
      <c r="F31" s="295" t="str">
        <f t="shared" si="0"/>
        <v/>
      </c>
      <c r="G31" s="296"/>
      <c r="H31" s="296"/>
      <c r="I31" s="300"/>
      <c r="J31" s="300"/>
    </row>
    <row r="32" spans="2:10" s="304" customFormat="1" ht="25.5" thickTop="1" thickBot="1" x14ac:dyDescent="0.3">
      <c r="B32" s="143" t="s">
        <v>24</v>
      </c>
      <c r="C32" s="144"/>
      <c r="D32" s="301">
        <f>SUM(D23:D31)</f>
        <v>3283379710.4200001</v>
      </c>
      <c r="E32" s="302">
        <f>SUM(E23:E31)</f>
        <v>3081261241.9000006</v>
      </c>
      <c r="F32" s="303">
        <f t="shared" si="0"/>
        <v>6.5596018205638096E-2</v>
      </c>
      <c r="I32" s="305"/>
      <c r="J32" s="306"/>
    </row>
    <row r="33" spans="2:10" s="59" customFormat="1" ht="20.100000000000001" customHeight="1" thickTop="1" x14ac:dyDescent="0.3">
      <c r="B33" s="54"/>
      <c r="C33" s="55" t="s">
        <v>25</v>
      </c>
      <c r="D33" s="307">
        <f>SUM(D34:D36)</f>
        <v>-2773137350.25</v>
      </c>
      <c r="E33" s="308">
        <f>SUM(E34:E36)</f>
        <v>-2600405916.73</v>
      </c>
      <c r="F33" s="309">
        <f t="shared" si="0"/>
        <v>6.6424796378408896E-2</v>
      </c>
      <c r="G33" s="60"/>
      <c r="H33" s="60"/>
      <c r="I33"/>
      <c r="J33"/>
    </row>
    <row r="34" spans="2:10" s="127" customFormat="1" ht="48" customHeight="1" x14ac:dyDescent="0.2">
      <c r="B34" s="128" t="s">
        <v>13</v>
      </c>
      <c r="C34" s="129" t="s">
        <v>26</v>
      </c>
      <c r="D34" s="293">
        <f>+'Regla OOAA'!G34+'Regla DFA'!D35+'Regla SSPP'!I37+'Regla Fundaciones'!H36</f>
        <v>-257281409.95999998</v>
      </c>
      <c r="E34" s="294">
        <v>-233328811.26999998</v>
      </c>
      <c r="F34" s="295">
        <f t="shared" si="0"/>
        <v>0.10265598388654577</v>
      </c>
      <c r="I34" s="310"/>
      <c r="J34" s="300"/>
    </row>
    <row r="35" spans="2:10" s="127" customFormat="1" ht="30" customHeight="1" x14ac:dyDescent="0.2">
      <c r="B35" s="128" t="s">
        <v>13</v>
      </c>
      <c r="C35" s="129" t="s">
        <v>80</v>
      </c>
      <c r="D35" s="293">
        <f>+'Regla OOAA'!G35+'Regla DFA'!D36+'Regla SSPP'!I38+'Regla Fundaciones'!H37</f>
        <v>-52595219.359999999</v>
      </c>
      <c r="E35" s="294">
        <v>-43196923.829999998</v>
      </c>
      <c r="F35" s="295">
        <f t="shared" si="0"/>
        <v>0.21756862981694411</v>
      </c>
      <c r="G35" s="134"/>
      <c r="H35" s="134"/>
      <c r="I35" s="300"/>
      <c r="J35" s="300"/>
    </row>
    <row r="36" spans="2:10" s="127" customFormat="1" ht="24.95" customHeight="1" x14ac:dyDescent="0.2">
      <c r="B36" s="128" t="s">
        <v>13</v>
      </c>
      <c r="C36" s="129" t="s">
        <v>43</v>
      </c>
      <c r="D36" s="293">
        <f>+'Regla OOAA'!G36+'Regla DFA'!D37</f>
        <v>-2463260720.9299998</v>
      </c>
      <c r="E36" s="294">
        <v>-2323880181.6300001</v>
      </c>
      <c r="F36" s="295">
        <f t="shared" si="0"/>
        <v>5.9977506758647242E-2</v>
      </c>
      <c r="G36" s="134"/>
      <c r="H36" s="134"/>
      <c r="I36" s="300"/>
      <c r="J36" s="300"/>
    </row>
    <row r="37" spans="2:10" s="233" customFormat="1" ht="24" customHeight="1" thickBot="1" x14ac:dyDescent="0.3">
      <c r="B37" s="311" t="s">
        <v>81</v>
      </c>
      <c r="C37" s="312"/>
      <c r="D37" s="313">
        <f>+D32+D33</f>
        <v>510242360.17000008</v>
      </c>
      <c r="E37" s="314">
        <f>+E32+E33</f>
        <v>480855325.17000055</v>
      </c>
      <c r="F37" s="315">
        <f>IF(ISERROR((ABS(D37)-ABS(E37))/ABS(E37)),"",(ABS(D37)-ABS(E37))/ABS(E37))</f>
        <v>6.1114088711838835E-2</v>
      </c>
      <c r="I37" s="306"/>
      <c r="J37" s="306"/>
    </row>
    <row r="38" spans="2:10" ht="22.5" customHeight="1" thickTop="1" x14ac:dyDescent="0.25">
      <c r="B38" s="70"/>
      <c r="C38" s="71"/>
      <c r="D38" s="72"/>
      <c r="E38" s="72"/>
      <c r="I38"/>
      <c r="J38"/>
    </row>
  </sheetData>
  <mergeCells count="2">
    <mergeCell ref="B16:C17"/>
    <mergeCell ref="F16:F17"/>
  </mergeCells>
  <printOptions horizontalCentered="1"/>
  <pageMargins left="0.19685039370078741" right="0.19685039370078741" top="0.19685039370078741" bottom="0.39370078740157483" header="0" footer="0.19685039370078741"/>
  <pageSetup paperSize="9" scale="87" orientation="landscape" r:id="rId1"/>
  <headerFooter alignWithMargins="0">
    <oddFooter>&amp;L&amp;"Arial,Cursiva"&amp;6&amp;F &amp;A</oddFooter>
  </headerFooter>
  <customProperties>
    <customPr name="_pios_id" r:id="rId2"/>
    <customPr name="EpmWorksheetKeyString_GUID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A6791-DB26-4409-99A2-BB5186249D26}">
  <sheetPr>
    <pageSetUpPr fitToPage="1"/>
  </sheetPr>
  <dimension ref="B1:M49"/>
  <sheetViews>
    <sheetView showGridLines="0" showZeros="0" workbookViewId="0"/>
  </sheetViews>
  <sheetFormatPr baseColWidth="10" defaultRowHeight="15" x14ac:dyDescent="0.25"/>
  <cols>
    <col min="1" max="1" width="1.5703125" style="2" customWidth="1"/>
    <col min="2" max="2" width="4" style="2" customWidth="1"/>
    <col min="3" max="3" width="56" style="2" customWidth="1"/>
    <col min="4" max="5" width="19.42578125" style="2" customWidth="1"/>
    <col min="6" max="6" width="12" style="2" customWidth="1"/>
    <col min="7" max="7" width="13.28515625" bestFit="1" customWidth="1"/>
    <col min="8" max="8" width="1.42578125" style="2" customWidth="1"/>
    <col min="9" max="9" width="16.42578125" style="2" customWidth="1"/>
    <col min="10" max="10" width="11.42578125" style="2"/>
    <col min="11" max="11" width="16.42578125" style="2" bestFit="1" customWidth="1"/>
    <col min="12" max="12" width="15.42578125" style="2" customWidth="1"/>
    <col min="13" max="16384" width="11.42578125" style="2"/>
  </cols>
  <sheetData>
    <row r="1" spans="2:6" ht="18" x14ac:dyDescent="0.25">
      <c r="B1" s="1"/>
    </row>
    <row r="2" spans="2:6" ht="18" x14ac:dyDescent="0.25">
      <c r="B2" s="1"/>
    </row>
    <row r="5" spans="2:6" s="5" customFormat="1" ht="12.75" x14ac:dyDescent="0.25">
      <c r="B5" s="3"/>
      <c r="C5" s="4"/>
      <c r="D5" s="4"/>
      <c r="E5" s="4"/>
    </row>
    <row r="6" spans="2:6" s="5" customFormat="1" ht="12.75" x14ac:dyDescent="0.25">
      <c r="B6" s="3"/>
      <c r="C6" s="4"/>
      <c r="D6" s="4"/>
      <c r="E6" s="4"/>
    </row>
    <row r="7" spans="2:6" s="5" customFormat="1" ht="12.75" x14ac:dyDescent="0.25">
      <c r="B7" s="3"/>
      <c r="C7" s="4"/>
      <c r="D7" s="4"/>
      <c r="E7" s="4"/>
    </row>
    <row r="8" spans="2:6" s="5" customFormat="1" ht="12.75" x14ac:dyDescent="0.25">
      <c r="B8" s="3"/>
      <c r="C8" s="4"/>
      <c r="D8" s="4"/>
      <c r="E8" s="4"/>
    </row>
    <row r="9" spans="2:6" s="5" customFormat="1" ht="12.75" x14ac:dyDescent="0.25">
      <c r="B9" s="3"/>
      <c r="C9" s="4"/>
      <c r="D9" s="4"/>
      <c r="E9" s="4"/>
    </row>
    <row r="10" spans="2:6" s="5" customFormat="1" ht="12.75" x14ac:dyDescent="0.25">
      <c r="B10" s="3"/>
      <c r="C10" s="4"/>
      <c r="D10" s="4"/>
      <c r="E10" s="4"/>
    </row>
    <row r="11" spans="2:6" s="5" customFormat="1" ht="12.75" x14ac:dyDescent="0.25">
      <c r="B11" s="3"/>
      <c r="C11" s="4"/>
      <c r="D11" s="4"/>
      <c r="E11" s="4"/>
    </row>
    <row r="12" spans="2:6" s="5" customFormat="1" ht="12.75" x14ac:dyDescent="0.25">
      <c r="B12" s="3"/>
      <c r="C12" s="4"/>
      <c r="D12" s="4"/>
      <c r="E12" s="4"/>
    </row>
    <row r="13" spans="2:6" s="5" customFormat="1" ht="20.100000000000001" customHeight="1" x14ac:dyDescent="0.25">
      <c r="B13" s="3"/>
      <c r="C13" s="4"/>
      <c r="D13" s="4"/>
      <c r="E13" s="4"/>
      <c r="F13" s="6"/>
    </row>
    <row r="14" spans="2:6" ht="19.5" x14ac:dyDescent="0.4">
      <c r="B14" s="7" t="s">
        <v>0</v>
      </c>
      <c r="C14" s="7"/>
      <c r="D14" s="7"/>
      <c r="E14" s="7"/>
      <c r="F14" s="8">
        <v>45428</v>
      </c>
    </row>
    <row r="15" spans="2:6" x14ac:dyDescent="0.25">
      <c r="F15" s="9">
        <v>45291</v>
      </c>
    </row>
    <row r="16" spans="2:6" s="12" customFormat="1" ht="25.5" customHeight="1" x14ac:dyDescent="0.25">
      <c r="B16" s="368" t="s">
        <v>1</v>
      </c>
      <c r="C16" s="369"/>
      <c r="D16" s="10">
        <v>2023</v>
      </c>
      <c r="E16" s="11">
        <v>2022</v>
      </c>
      <c r="F16" s="370" t="s">
        <v>2</v>
      </c>
    </row>
    <row r="17" spans="2:13" s="12" customFormat="1" ht="27" customHeight="1" x14ac:dyDescent="0.25">
      <c r="B17" s="364"/>
      <c r="C17" s="365"/>
      <c r="D17" s="13" t="s">
        <v>3</v>
      </c>
      <c r="E17" s="14" t="s">
        <v>4</v>
      </c>
      <c r="F17" s="371"/>
    </row>
    <row r="18" spans="2:13" s="20" customFormat="1" ht="30" customHeight="1" x14ac:dyDescent="0.25">
      <c r="B18" s="15"/>
      <c r="C18" s="16" t="s">
        <v>5</v>
      </c>
      <c r="D18" s="17">
        <f>+D38</f>
        <v>229760004.44000006</v>
      </c>
      <c r="E18" s="18">
        <f>+E38</f>
        <v>226421364.61000013</v>
      </c>
      <c r="F18" s="19">
        <f>IF(ISERROR((ABS(D18)-ABS(E18))/ABS(E18)),"",(ABS(D18)-ABS(E18))/ABS(E18))</f>
        <v>1.4745250898697522E-2</v>
      </c>
    </row>
    <row r="19" spans="2:13" ht="21.75" customHeight="1" thickBot="1" x14ac:dyDescent="0.3">
      <c r="B19" s="21"/>
      <c r="C19" s="22" t="s">
        <v>6</v>
      </c>
      <c r="D19" s="372" t="s">
        <v>7</v>
      </c>
      <c r="E19" s="373"/>
      <c r="F19" s="374"/>
    </row>
    <row r="20" spans="2:13" ht="15.75" thickTop="1" x14ac:dyDescent="0.25"/>
    <row r="21" spans="2:13" ht="5.0999999999999996" customHeight="1" x14ac:dyDescent="0.25"/>
    <row r="22" spans="2:13" s="28" customFormat="1" ht="34.5" customHeight="1" x14ac:dyDescent="0.2">
      <c r="B22" s="23" t="s">
        <v>8</v>
      </c>
      <c r="C22" s="24"/>
      <c r="D22" s="25" t="s">
        <v>9</v>
      </c>
      <c r="E22" s="26" t="s">
        <v>9</v>
      </c>
      <c r="F22" s="27" t="s">
        <v>10</v>
      </c>
    </row>
    <row r="23" spans="2:13" s="34" customFormat="1" ht="20.100000000000001" customHeight="1" x14ac:dyDescent="0.2">
      <c r="B23" s="29" t="s">
        <v>11</v>
      </c>
      <c r="C23" s="30" t="s">
        <v>12</v>
      </c>
      <c r="D23" s="31">
        <v>2954971101.8699999</v>
      </c>
      <c r="E23" s="32">
        <v>2774053620.9400001</v>
      </c>
      <c r="F23" s="33">
        <f t="shared" ref="F23:F32" si="0">IF(ISERROR((ABS(D23)-ABS(E23))/ABS(E23)),"",(ABS(D23)-ABS(E23))/ABS(E23))</f>
        <v>6.5217730315066932E-2</v>
      </c>
      <c r="H23" s="35"/>
      <c r="I23" s="35"/>
    </row>
    <row r="24" spans="2:13" s="34" customFormat="1" ht="20.100000000000001" customHeight="1" x14ac:dyDescent="0.2">
      <c r="B24" s="36" t="s">
        <v>13</v>
      </c>
      <c r="C24" s="37" t="s">
        <v>14</v>
      </c>
      <c r="D24" s="31">
        <v>-11646710.759999998</v>
      </c>
      <c r="E24" s="32">
        <v>-8193196.8700000001</v>
      </c>
      <c r="F24" s="33">
        <f t="shared" si="0"/>
        <v>0.42150993620637822</v>
      </c>
      <c r="H24" s="38"/>
      <c r="I24" s="38"/>
      <c r="J24" s="39"/>
      <c r="K24" s="39"/>
      <c r="L24" s="39"/>
      <c r="M24" s="39"/>
    </row>
    <row r="25" spans="2:13" s="34" customFormat="1" ht="30" customHeight="1" x14ac:dyDescent="0.2">
      <c r="B25" s="36" t="s">
        <v>13</v>
      </c>
      <c r="C25" s="37" t="s">
        <v>15</v>
      </c>
      <c r="D25" s="31">
        <v>-60124.71</v>
      </c>
      <c r="E25" s="32">
        <v>-67964.89</v>
      </c>
      <c r="F25" s="33">
        <f t="shared" si="0"/>
        <v>-0.11535632589120648</v>
      </c>
      <c r="H25" s="35"/>
      <c r="I25" s="35"/>
    </row>
    <row r="26" spans="2:13" s="34" customFormat="1" ht="24.95" customHeight="1" x14ac:dyDescent="0.2">
      <c r="B26" s="36" t="s">
        <v>11</v>
      </c>
      <c r="C26" s="37" t="s">
        <v>16</v>
      </c>
      <c r="D26" s="31">
        <v>2926847</v>
      </c>
      <c r="E26" s="32">
        <v>2724408</v>
      </c>
      <c r="F26" s="33">
        <f t="shared" si="0"/>
        <v>7.4305684023831961E-2</v>
      </c>
      <c r="H26" s="38"/>
      <c r="I26" s="38"/>
      <c r="J26" s="39"/>
      <c r="K26" s="39"/>
      <c r="L26" s="39"/>
      <c r="M26" s="39"/>
    </row>
    <row r="27" spans="2:13" s="34" customFormat="1" ht="42.75" customHeight="1" x14ac:dyDescent="0.2">
      <c r="B27" s="36" t="s">
        <v>17</v>
      </c>
      <c r="C27" s="37" t="s">
        <v>18</v>
      </c>
      <c r="D27" s="31">
        <v>13743561.590000002</v>
      </c>
      <c r="E27" s="32">
        <v>18054391.630000003</v>
      </c>
      <c r="F27" s="33">
        <f t="shared" si="0"/>
        <v>-0.23876905565939582</v>
      </c>
      <c r="G27" s="40"/>
      <c r="H27" s="38"/>
      <c r="I27" s="38"/>
      <c r="J27" s="39"/>
      <c r="K27" s="39"/>
      <c r="L27" s="39"/>
      <c r="M27" s="39"/>
    </row>
    <row r="28" spans="2:13" s="34" customFormat="1" ht="24.95" customHeight="1" x14ac:dyDescent="0.2">
      <c r="B28" s="36" t="s">
        <v>13</v>
      </c>
      <c r="C28" s="37" t="s">
        <v>19</v>
      </c>
      <c r="D28" s="31"/>
      <c r="E28" s="32"/>
      <c r="F28" s="33" t="str">
        <f t="shared" si="0"/>
        <v/>
      </c>
      <c r="H28" s="35"/>
      <c r="I28" s="35"/>
      <c r="J28" s="39"/>
      <c r="K28" s="39"/>
      <c r="L28" s="39"/>
      <c r="M28" s="39"/>
    </row>
    <row r="29" spans="2:13" s="34" customFormat="1" ht="24.95" customHeight="1" x14ac:dyDescent="0.2">
      <c r="B29" s="41" t="s">
        <v>13</v>
      </c>
      <c r="C29" s="37" t="s">
        <v>20</v>
      </c>
      <c r="D29" s="31"/>
      <c r="E29" s="32"/>
      <c r="F29" s="33" t="str">
        <f t="shared" si="0"/>
        <v/>
      </c>
      <c r="H29" s="35"/>
      <c r="I29" s="35"/>
      <c r="J29" s="39"/>
      <c r="K29" s="39"/>
      <c r="L29" s="39"/>
      <c r="M29" s="39"/>
    </row>
    <row r="30" spans="2:13" s="34" customFormat="1" ht="24.95" hidden="1" customHeight="1" x14ac:dyDescent="0.2">
      <c r="B30" s="36" t="s">
        <v>13</v>
      </c>
      <c r="C30" s="37" t="s">
        <v>21</v>
      </c>
      <c r="D30" s="31"/>
      <c r="E30" s="42"/>
      <c r="F30" s="33" t="str">
        <f t="shared" si="0"/>
        <v/>
      </c>
      <c r="H30" s="35"/>
      <c r="I30" s="35"/>
      <c r="J30" s="43"/>
      <c r="K30" s="43"/>
      <c r="L30" s="43"/>
      <c r="M30" s="43"/>
    </row>
    <row r="31" spans="2:13" s="34" customFormat="1" ht="45" customHeight="1" x14ac:dyDescent="0.2">
      <c r="B31" s="36"/>
      <c r="C31" s="37" t="s">
        <v>22</v>
      </c>
      <c r="D31" s="31"/>
      <c r="E31" s="42"/>
      <c r="F31" s="33" t="str">
        <f t="shared" si="0"/>
        <v/>
      </c>
      <c r="H31" s="35"/>
      <c r="I31" s="35"/>
      <c r="J31" s="43"/>
      <c r="K31" s="43"/>
      <c r="L31" s="43"/>
      <c r="M31" s="43"/>
    </row>
    <row r="32" spans="2:13" s="34" customFormat="1" ht="20.100000000000001" customHeight="1" thickBot="1" x14ac:dyDescent="0.25">
      <c r="B32" s="44" t="s">
        <v>13</v>
      </c>
      <c r="C32" s="34" t="s">
        <v>23</v>
      </c>
      <c r="D32" s="45"/>
      <c r="E32" s="46"/>
      <c r="F32" s="47" t="str">
        <f t="shared" si="0"/>
        <v/>
      </c>
      <c r="H32" s="35"/>
      <c r="I32" s="35"/>
      <c r="J32" s="43"/>
      <c r="K32" s="43"/>
      <c r="L32" s="43"/>
      <c r="M32" s="43"/>
    </row>
    <row r="33" spans="2:13" s="53" customFormat="1" ht="25.5" thickTop="1" thickBot="1" x14ac:dyDescent="0.3">
      <c r="B33" s="48" t="s">
        <v>24</v>
      </c>
      <c r="C33" s="49"/>
      <c r="D33" s="50">
        <f>SUM(D23:D32)</f>
        <v>2959934674.9899998</v>
      </c>
      <c r="E33" s="51">
        <f>SUM(E23:E32)</f>
        <v>2786571258.8100004</v>
      </c>
      <c r="F33" s="52">
        <f>IF(ISERROR((ABS(D33)-ABS(E33))/ABS(E33)),"",(ABS(D33)-ABS(E33))/ABS(E33))</f>
        <v>6.2213882251133903E-2</v>
      </c>
      <c r="J33"/>
      <c r="K33"/>
      <c r="L33"/>
      <c r="M33"/>
    </row>
    <row r="34" spans="2:13" s="59" customFormat="1" ht="20.100000000000001" customHeight="1" thickTop="1" x14ac:dyDescent="0.3">
      <c r="B34" s="54"/>
      <c r="C34" s="55" t="s">
        <v>25</v>
      </c>
      <c r="D34" s="56">
        <f>SUM(D35:D37)</f>
        <v>-2730174670.5499997</v>
      </c>
      <c r="E34" s="57">
        <f>SUM(E35:E37)</f>
        <v>-2560149894.2000003</v>
      </c>
      <c r="F34" s="58">
        <f t="shared" ref="F34:F37" si="1">IF(ISERROR((ABS(D34)-ABS(E34))/ABS(E34)),"",(ABS(D34)-ABS(E34))/ABS(E34))</f>
        <v>6.6412039675953827E-2</v>
      </c>
      <c r="H34" s="60"/>
      <c r="I34" s="60"/>
      <c r="J34"/>
      <c r="K34"/>
      <c r="L34"/>
      <c r="M34"/>
    </row>
    <row r="35" spans="2:13" s="53" customFormat="1" ht="52.5" customHeight="1" x14ac:dyDescent="0.25">
      <c r="B35" s="61" t="s">
        <v>13</v>
      </c>
      <c r="C35" s="62" t="s">
        <v>26</v>
      </c>
      <c r="D35" s="31">
        <v>-247654267.04999998</v>
      </c>
      <c r="E35" s="32">
        <v>-224288165.98999998</v>
      </c>
      <c r="F35" s="33">
        <f t="shared" si="1"/>
        <v>0.10417892962324991</v>
      </c>
      <c r="G35" s="4"/>
      <c r="J35"/>
      <c r="K35"/>
      <c r="L35"/>
      <c r="M35"/>
    </row>
    <row r="36" spans="2:13" s="53" customFormat="1" ht="48" customHeight="1" x14ac:dyDescent="0.25">
      <c r="B36" s="61" t="s">
        <v>13</v>
      </c>
      <c r="C36" s="62" t="s">
        <v>27</v>
      </c>
      <c r="D36" s="31">
        <v>-19259682.569999997</v>
      </c>
      <c r="E36" s="32">
        <v>-11981546.580000002</v>
      </c>
      <c r="F36" s="33">
        <f t="shared" si="1"/>
        <v>0.60744545300595021</v>
      </c>
      <c r="H36" s="63"/>
      <c r="I36" s="63"/>
      <c r="J36"/>
      <c r="K36"/>
      <c r="L36"/>
      <c r="M36"/>
    </row>
    <row r="37" spans="2:13" s="53" customFormat="1" ht="46.5" customHeight="1" x14ac:dyDescent="0.25">
      <c r="B37" s="61" t="s">
        <v>13</v>
      </c>
      <c r="C37" s="37" t="s">
        <v>28</v>
      </c>
      <c r="D37" s="31">
        <v>-2463260720.9299998</v>
      </c>
      <c r="E37" s="32">
        <v>-2323880181.6300001</v>
      </c>
      <c r="F37" s="33">
        <f t="shared" si="1"/>
        <v>5.9977506758647242E-2</v>
      </c>
      <c r="H37" s="63"/>
      <c r="I37" s="63"/>
      <c r="J37"/>
      <c r="K37"/>
      <c r="L37"/>
      <c r="M37"/>
    </row>
    <row r="38" spans="2:13" s="20" customFormat="1" ht="24" customHeight="1" thickBot="1" x14ac:dyDescent="0.3">
      <c r="B38" s="64" t="s">
        <v>29</v>
      </c>
      <c r="C38" s="65"/>
      <c r="D38" s="66">
        <f>+D33+D34</f>
        <v>229760004.44000006</v>
      </c>
      <c r="E38" s="67">
        <f>+E33+E34</f>
        <v>226421364.61000013</v>
      </c>
      <c r="F38" s="68">
        <f>IF(ISERROR((ABS(D38)-ABS(E38))/ABS(E38)),"",(ABS(D38)-ABS(E38))/ABS(E38))</f>
        <v>1.4745250898697522E-2</v>
      </c>
      <c r="G38" s="69"/>
      <c r="J38"/>
      <c r="K38"/>
      <c r="L38"/>
      <c r="M38"/>
    </row>
    <row r="39" spans="2:13" s="39" customFormat="1" ht="13.5" thickTop="1" x14ac:dyDescent="0.2">
      <c r="G39" s="43"/>
    </row>
    <row r="40" spans="2:13" s="39" customFormat="1" ht="12.75" x14ac:dyDescent="0.2">
      <c r="G40" s="43"/>
    </row>
    <row r="41" spans="2:13" s="39" customFormat="1" ht="12.75" x14ac:dyDescent="0.2">
      <c r="G41" s="43"/>
    </row>
    <row r="42" spans="2:13" s="39" customFormat="1" ht="12.75" x14ac:dyDescent="0.2">
      <c r="G42" s="43"/>
    </row>
    <row r="43" spans="2:13" s="39" customFormat="1" ht="12.75" x14ac:dyDescent="0.2">
      <c r="G43" s="43"/>
    </row>
    <row r="44" spans="2:13" s="39" customFormat="1" ht="12.75" x14ac:dyDescent="0.2">
      <c r="G44" s="43"/>
    </row>
    <row r="45" spans="2:13" s="39" customFormat="1" ht="12.75" x14ac:dyDescent="0.2">
      <c r="G45" s="43"/>
    </row>
    <row r="46" spans="2:13" s="39" customFormat="1" ht="12.75" x14ac:dyDescent="0.2">
      <c r="G46" s="43"/>
    </row>
    <row r="47" spans="2:13" s="39" customFormat="1" ht="12.75" x14ac:dyDescent="0.2">
      <c r="G47" s="43"/>
    </row>
    <row r="48" spans="2:13" s="39" customFormat="1" ht="12.75" x14ac:dyDescent="0.2">
      <c r="G48" s="43"/>
    </row>
    <row r="49" spans="7:7" s="39" customFormat="1" ht="12.75" x14ac:dyDescent="0.2">
      <c r="G49" s="43"/>
    </row>
  </sheetData>
  <mergeCells count="3">
    <mergeCell ref="B16:C17"/>
    <mergeCell ref="F16:F17"/>
    <mergeCell ref="D19:F19"/>
  </mergeCells>
  <printOptions horizontalCentered="1"/>
  <pageMargins left="0.19685039370078741" right="0.19685039370078741" top="0.19685039370078741" bottom="0.39370078740157483" header="0" footer="0.19685039370078741"/>
  <pageSetup paperSize="9" scale="87" orientation="landscape" r:id="rId1"/>
  <headerFooter alignWithMargins="0">
    <oddFooter>&amp;L&amp;"Arial,Cursiva"&amp;6&amp;F &amp;A</oddFooter>
  </headerFooter>
  <customProperties>
    <customPr name="_pios_id" r:id="rId2"/>
    <customPr name="EpmWorksheetKeyString_GUID" r:id="rId3"/>
  </customPropertie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8F5A5-973D-4AFC-9E52-1C8777704177}">
  <dimension ref="B1:P48"/>
  <sheetViews>
    <sheetView showGridLines="0" showZeros="0" workbookViewId="0">
      <selection activeCell="B10" sqref="B10"/>
    </sheetView>
  </sheetViews>
  <sheetFormatPr baseColWidth="10" defaultRowHeight="15" x14ac:dyDescent="0.25"/>
  <cols>
    <col min="1" max="1" width="1.140625" style="2" customWidth="1"/>
    <col min="2" max="2" width="4" style="2" customWidth="1"/>
    <col min="3" max="3" width="33.5703125" style="2" customWidth="1"/>
    <col min="4" max="4" width="12.7109375" style="2" customWidth="1"/>
    <col min="5" max="6" width="11.7109375" style="2" customWidth="1"/>
    <col min="7" max="11" width="12.7109375" style="2" customWidth="1"/>
    <col min="12" max="12" width="8.42578125" style="2" customWidth="1"/>
    <col min="14" max="14" width="1.42578125" style="2" customWidth="1"/>
    <col min="15" max="15" width="15.42578125" style="2" customWidth="1"/>
    <col min="16" max="256" width="11.42578125" style="2"/>
    <col min="257" max="257" width="1.140625" style="2" customWidth="1"/>
    <col min="258" max="258" width="4" style="2" customWidth="1"/>
    <col min="259" max="259" width="52.7109375" style="2" customWidth="1"/>
    <col min="260" max="260" width="12.7109375" style="2" customWidth="1"/>
    <col min="261" max="261" width="11.7109375" style="2" customWidth="1"/>
    <col min="262" max="262" width="12.7109375" style="2" customWidth="1"/>
    <col min="263" max="265" width="0" style="2" hidden="1" customWidth="1"/>
    <col min="266" max="266" width="12.7109375" style="2" customWidth="1"/>
    <col min="267" max="267" width="11.7109375" style="2" customWidth="1"/>
    <col min="268" max="268" width="12.7109375" style="2" customWidth="1"/>
    <col min="269" max="269" width="10" style="2" customWidth="1"/>
    <col min="270" max="270" width="1.42578125" style="2" customWidth="1"/>
    <col min="271" max="271" width="15.42578125" style="2" customWidth="1"/>
    <col min="272" max="512" width="11.42578125" style="2"/>
    <col min="513" max="513" width="1.140625" style="2" customWidth="1"/>
    <col min="514" max="514" width="4" style="2" customWidth="1"/>
    <col min="515" max="515" width="52.7109375" style="2" customWidth="1"/>
    <col min="516" max="516" width="12.7109375" style="2" customWidth="1"/>
    <col min="517" max="517" width="11.7109375" style="2" customWidth="1"/>
    <col min="518" max="518" width="12.7109375" style="2" customWidth="1"/>
    <col min="519" max="521" width="0" style="2" hidden="1" customWidth="1"/>
    <col min="522" max="522" width="12.7109375" style="2" customWidth="1"/>
    <col min="523" max="523" width="11.7109375" style="2" customWidth="1"/>
    <col min="524" max="524" width="12.7109375" style="2" customWidth="1"/>
    <col min="525" max="525" width="10" style="2" customWidth="1"/>
    <col min="526" max="526" width="1.42578125" style="2" customWidth="1"/>
    <col min="527" max="527" width="15.42578125" style="2" customWidth="1"/>
    <col min="528" max="768" width="11.42578125" style="2"/>
    <col min="769" max="769" width="1.140625" style="2" customWidth="1"/>
    <col min="770" max="770" width="4" style="2" customWidth="1"/>
    <col min="771" max="771" width="52.7109375" style="2" customWidth="1"/>
    <col min="772" max="772" width="12.7109375" style="2" customWidth="1"/>
    <col min="773" max="773" width="11.7109375" style="2" customWidth="1"/>
    <col min="774" max="774" width="12.7109375" style="2" customWidth="1"/>
    <col min="775" max="777" width="0" style="2" hidden="1" customWidth="1"/>
    <col min="778" max="778" width="12.7109375" style="2" customWidth="1"/>
    <col min="779" max="779" width="11.7109375" style="2" customWidth="1"/>
    <col min="780" max="780" width="12.7109375" style="2" customWidth="1"/>
    <col min="781" max="781" width="10" style="2" customWidth="1"/>
    <col min="782" max="782" width="1.42578125" style="2" customWidth="1"/>
    <col min="783" max="783" width="15.42578125" style="2" customWidth="1"/>
    <col min="784" max="1024" width="11.42578125" style="2"/>
    <col min="1025" max="1025" width="1.140625" style="2" customWidth="1"/>
    <col min="1026" max="1026" width="4" style="2" customWidth="1"/>
    <col min="1027" max="1027" width="52.7109375" style="2" customWidth="1"/>
    <col min="1028" max="1028" width="12.7109375" style="2" customWidth="1"/>
    <col min="1029" max="1029" width="11.7109375" style="2" customWidth="1"/>
    <col min="1030" max="1030" width="12.7109375" style="2" customWidth="1"/>
    <col min="1031" max="1033" width="0" style="2" hidden="1" customWidth="1"/>
    <col min="1034" max="1034" width="12.7109375" style="2" customWidth="1"/>
    <col min="1035" max="1035" width="11.7109375" style="2" customWidth="1"/>
    <col min="1036" max="1036" width="12.7109375" style="2" customWidth="1"/>
    <col min="1037" max="1037" width="10" style="2" customWidth="1"/>
    <col min="1038" max="1038" width="1.42578125" style="2" customWidth="1"/>
    <col min="1039" max="1039" width="15.42578125" style="2" customWidth="1"/>
    <col min="1040" max="1280" width="11.42578125" style="2"/>
    <col min="1281" max="1281" width="1.140625" style="2" customWidth="1"/>
    <col min="1282" max="1282" width="4" style="2" customWidth="1"/>
    <col min="1283" max="1283" width="52.7109375" style="2" customWidth="1"/>
    <col min="1284" max="1284" width="12.7109375" style="2" customWidth="1"/>
    <col min="1285" max="1285" width="11.7109375" style="2" customWidth="1"/>
    <col min="1286" max="1286" width="12.7109375" style="2" customWidth="1"/>
    <col min="1287" max="1289" width="0" style="2" hidden="1" customWidth="1"/>
    <col min="1290" max="1290" width="12.7109375" style="2" customWidth="1"/>
    <col min="1291" max="1291" width="11.7109375" style="2" customWidth="1"/>
    <col min="1292" max="1292" width="12.7109375" style="2" customWidth="1"/>
    <col min="1293" max="1293" width="10" style="2" customWidth="1"/>
    <col min="1294" max="1294" width="1.42578125" style="2" customWidth="1"/>
    <col min="1295" max="1295" width="15.42578125" style="2" customWidth="1"/>
    <col min="1296" max="1536" width="11.42578125" style="2"/>
    <col min="1537" max="1537" width="1.140625" style="2" customWidth="1"/>
    <col min="1538" max="1538" width="4" style="2" customWidth="1"/>
    <col min="1539" max="1539" width="52.7109375" style="2" customWidth="1"/>
    <col min="1540" max="1540" width="12.7109375" style="2" customWidth="1"/>
    <col min="1541" max="1541" width="11.7109375" style="2" customWidth="1"/>
    <col min="1542" max="1542" width="12.7109375" style="2" customWidth="1"/>
    <col min="1543" max="1545" width="0" style="2" hidden="1" customWidth="1"/>
    <col min="1546" max="1546" width="12.7109375" style="2" customWidth="1"/>
    <col min="1547" max="1547" width="11.7109375" style="2" customWidth="1"/>
    <col min="1548" max="1548" width="12.7109375" style="2" customWidth="1"/>
    <col min="1549" max="1549" width="10" style="2" customWidth="1"/>
    <col min="1550" max="1550" width="1.42578125" style="2" customWidth="1"/>
    <col min="1551" max="1551" width="15.42578125" style="2" customWidth="1"/>
    <col min="1552" max="1792" width="11.42578125" style="2"/>
    <col min="1793" max="1793" width="1.140625" style="2" customWidth="1"/>
    <col min="1794" max="1794" width="4" style="2" customWidth="1"/>
    <col min="1795" max="1795" width="52.7109375" style="2" customWidth="1"/>
    <col min="1796" max="1796" width="12.7109375" style="2" customWidth="1"/>
    <col min="1797" max="1797" width="11.7109375" style="2" customWidth="1"/>
    <col min="1798" max="1798" width="12.7109375" style="2" customWidth="1"/>
    <col min="1799" max="1801" width="0" style="2" hidden="1" customWidth="1"/>
    <col min="1802" max="1802" width="12.7109375" style="2" customWidth="1"/>
    <col min="1803" max="1803" width="11.7109375" style="2" customWidth="1"/>
    <col min="1804" max="1804" width="12.7109375" style="2" customWidth="1"/>
    <col min="1805" max="1805" width="10" style="2" customWidth="1"/>
    <col min="1806" max="1806" width="1.42578125" style="2" customWidth="1"/>
    <col min="1807" max="1807" width="15.42578125" style="2" customWidth="1"/>
    <col min="1808" max="2048" width="11.42578125" style="2"/>
    <col min="2049" max="2049" width="1.140625" style="2" customWidth="1"/>
    <col min="2050" max="2050" width="4" style="2" customWidth="1"/>
    <col min="2051" max="2051" width="52.7109375" style="2" customWidth="1"/>
    <col min="2052" max="2052" width="12.7109375" style="2" customWidth="1"/>
    <col min="2053" max="2053" width="11.7109375" style="2" customWidth="1"/>
    <col min="2054" max="2054" width="12.7109375" style="2" customWidth="1"/>
    <col min="2055" max="2057" width="0" style="2" hidden="1" customWidth="1"/>
    <col min="2058" max="2058" width="12.7109375" style="2" customWidth="1"/>
    <col min="2059" max="2059" width="11.7109375" style="2" customWidth="1"/>
    <col min="2060" max="2060" width="12.7109375" style="2" customWidth="1"/>
    <col min="2061" max="2061" width="10" style="2" customWidth="1"/>
    <col min="2062" max="2062" width="1.42578125" style="2" customWidth="1"/>
    <col min="2063" max="2063" width="15.42578125" style="2" customWidth="1"/>
    <col min="2064" max="2304" width="11.42578125" style="2"/>
    <col min="2305" max="2305" width="1.140625" style="2" customWidth="1"/>
    <col min="2306" max="2306" width="4" style="2" customWidth="1"/>
    <col min="2307" max="2307" width="52.7109375" style="2" customWidth="1"/>
    <col min="2308" max="2308" width="12.7109375" style="2" customWidth="1"/>
    <col min="2309" max="2309" width="11.7109375" style="2" customWidth="1"/>
    <col min="2310" max="2310" width="12.7109375" style="2" customWidth="1"/>
    <col min="2311" max="2313" width="0" style="2" hidden="1" customWidth="1"/>
    <col min="2314" max="2314" width="12.7109375" style="2" customWidth="1"/>
    <col min="2315" max="2315" width="11.7109375" style="2" customWidth="1"/>
    <col min="2316" max="2316" width="12.7109375" style="2" customWidth="1"/>
    <col min="2317" max="2317" width="10" style="2" customWidth="1"/>
    <col min="2318" max="2318" width="1.42578125" style="2" customWidth="1"/>
    <col min="2319" max="2319" width="15.42578125" style="2" customWidth="1"/>
    <col min="2320" max="2560" width="11.42578125" style="2"/>
    <col min="2561" max="2561" width="1.140625" style="2" customWidth="1"/>
    <col min="2562" max="2562" width="4" style="2" customWidth="1"/>
    <col min="2563" max="2563" width="52.7109375" style="2" customWidth="1"/>
    <col min="2564" max="2564" width="12.7109375" style="2" customWidth="1"/>
    <col min="2565" max="2565" width="11.7109375" style="2" customWidth="1"/>
    <col min="2566" max="2566" width="12.7109375" style="2" customWidth="1"/>
    <col min="2567" max="2569" width="0" style="2" hidden="1" customWidth="1"/>
    <col min="2570" max="2570" width="12.7109375" style="2" customWidth="1"/>
    <col min="2571" max="2571" width="11.7109375" style="2" customWidth="1"/>
    <col min="2572" max="2572" width="12.7109375" style="2" customWidth="1"/>
    <col min="2573" max="2573" width="10" style="2" customWidth="1"/>
    <col min="2574" max="2574" width="1.42578125" style="2" customWidth="1"/>
    <col min="2575" max="2575" width="15.42578125" style="2" customWidth="1"/>
    <col min="2576" max="2816" width="11.42578125" style="2"/>
    <col min="2817" max="2817" width="1.140625" style="2" customWidth="1"/>
    <col min="2818" max="2818" width="4" style="2" customWidth="1"/>
    <col min="2819" max="2819" width="52.7109375" style="2" customWidth="1"/>
    <col min="2820" max="2820" width="12.7109375" style="2" customWidth="1"/>
    <col min="2821" max="2821" width="11.7109375" style="2" customWidth="1"/>
    <col min="2822" max="2822" width="12.7109375" style="2" customWidth="1"/>
    <col min="2823" max="2825" width="0" style="2" hidden="1" customWidth="1"/>
    <col min="2826" max="2826" width="12.7109375" style="2" customWidth="1"/>
    <col min="2827" max="2827" width="11.7109375" style="2" customWidth="1"/>
    <col min="2828" max="2828" width="12.7109375" style="2" customWidth="1"/>
    <col min="2829" max="2829" width="10" style="2" customWidth="1"/>
    <col min="2830" max="2830" width="1.42578125" style="2" customWidth="1"/>
    <col min="2831" max="2831" width="15.42578125" style="2" customWidth="1"/>
    <col min="2832" max="3072" width="11.42578125" style="2"/>
    <col min="3073" max="3073" width="1.140625" style="2" customWidth="1"/>
    <col min="3074" max="3074" width="4" style="2" customWidth="1"/>
    <col min="3075" max="3075" width="52.7109375" style="2" customWidth="1"/>
    <col min="3076" max="3076" width="12.7109375" style="2" customWidth="1"/>
    <col min="3077" max="3077" width="11.7109375" style="2" customWidth="1"/>
    <col min="3078" max="3078" width="12.7109375" style="2" customWidth="1"/>
    <col min="3079" max="3081" width="0" style="2" hidden="1" customWidth="1"/>
    <col min="3082" max="3082" width="12.7109375" style="2" customWidth="1"/>
    <col min="3083" max="3083" width="11.7109375" style="2" customWidth="1"/>
    <col min="3084" max="3084" width="12.7109375" style="2" customWidth="1"/>
    <col min="3085" max="3085" width="10" style="2" customWidth="1"/>
    <col min="3086" max="3086" width="1.42578125" style="2" customWidth="1"/>
    <col min="3087" max="3087" width="15.42578125" style="2" customWidth="1"/>
    <col min="3088" max="3328" width="11.42578125" style="2"/>
    <col min="3329" max="3329" width="1.140625" style="2" customWidth="1"/>
    <col min="3330" max="3330" width="4" style="2" customWidth="1"/>
    <col min="3331" max="3331" width="52.7109375" style="2" customWidth="1"/>
    <col min="3332" max="3332" width="12.7109375" style="2" customWidth="1"/>
    <col min="3333" max="3333" width="11.7109375" style="2" customWidth="1"/>
    <col min="3334" max="3334" width="12.7109375" style="2" customWidth="1"/>
    <col min="3335" max="3337" width="0" style="2" hidden="1" customWidth="1"/>
    <col min="3338" max="3338" width="12.7109375" style="2" customWidth="1"/>
    <col min="3339" max="3339" width="11.7109375" style="2" customWidth="1"/>
    <col min="3340" max="3340" width="12.7109375" style="2" customWidth="1"/>
    <col min="3341" max="3341" width="10" style="2" customWidth="1"/>
    <col min="3342" max="3342" width="1.42578125" style="2" customWidth="1"/>
    <col min="3343" max="3343" width="15.42578125" style="2" customWidth="1"/>
    <col min="3344" max="3584" width="11.42578125" style="2"/>
    <col min="3585" max="3585" width="1.140625" style="2" customWidth="1"/>
    <col min="3586" max="3586" width="4" style="2" customWidth="1"/>
    <col min="3587" max="3587" width="52.7109375" style="2" customWidth="1"/>
    <col min="3588" max="3588" width="12.7109375" style="2" customWidth="1"/>
    <col min="3589" max="3589" width="11.7109375" style="2" customWidth="1"/>
    <col min="3590" max="3590" width="12.7109375" style="2" customWidth="1"/>
    <col min="3591" max="3593" width="0" style="2" hidden="1" customWidth="1"/>
    <col min="3594" max="3594" width="12.7109375" style="2" customWidth="1"/>
    <col min="3595" max="3595" width="11.7109375" style="2" customWidth="1"/>
    <col min="3596" max="3596" width="12.7109375" style="2" customWidth="1"/>
    <col min="3597" max="3597" width="10" style="2" customWidth="1"/>
    <col min="3598" max="3598" width="1.42578125" style="2" customWidth="1"/>
    <col min="3599" max="3599" width="15.42578125" style="2" customWidth="1"/>
    <col min="3600" max="3840" width="11.42578125" style="2"/>
    <col min="3841" max="3841" width="1.140625" style="2" customWidth="1"/>
    <col min="3842" max="3842" width="4" style="2" customWidth="1"/>
    <col min="3843" max="3843" width="52.7109375" style="2" customWidth="1"/>
    <col min="3844" max="3844" width="12.7109375" style="2" customWidth="1"/>
    <col min="3845" max="3845" width="11.7109375" style="2" customWidth="1"/>
    <col min="3846" max="3846" width="12.7109375" style="2" customWidth="1"/>
    <col min="3847" max="3849" width="0" style="2" hidden="1" customWidth="1"/>
    <col min="3850" max="3850" width="12.7109375" style="2" customWidth="1"/>
    <col min="3851" max="3851" width="11.7109375" style="2" customWidth="1"/>
    <col min="3852" max="3852" width="12.7109375" style="2" customWidth="1"/>
    <col min="3853" max="3853" width="10" style="2" customWidth="1"/>
    <col min="3854" max="3854" width="1.42578125" style="2" customWidth="1"/>
    <col min="3855" max="3855" width="15.42578125" style="2" customWidth="1"/>
    <col min="3856" max="4096" width="11.42578125" style="2"/>
    <col min="4097" max="4097" width="1.140625" style="2" customWidth="1"/>
    <col min="4098" max="4098" width="4" style="2" customWidth="1"/>
    <col min="4099" max="4099" width="52.7109375" style="2" customWidth="1"/>
    <col min="4100" max="4100" width="12.7109375" style="2" customWidth="1"/>
    <col min="4101" max="4101" width="11.7109375" style="2" customWidth="1"/>
    <col min="4102" max="4102" width="12.7109375" style="2" customWidth="1"/>
    <col min="4103" max="4105" width="0" style="2" hidden="1" customWidth="1"/>
    <col min="4106" max="4106" width="12.7109375" style="2" customWidth="1"/>
    <col min="4107" max="4107" width="11.7109375" style="2" customWidth="1"/>
    <col min="4108" max="4108" width="12.7109375" style="2" customWidth="1"/>
    <col min="4109" max="4109" width="10" style="2" customWidth="1"/>
    <col min="4110" max="4110" width="1.42578125" style="2" customWidth="1"/>
    <col min="4111" max="4111" width="15.42578125" style="2" customWidth="1"/>
    <col min="4112" max="4352" width="11.42578125" style="2"/>
    <col min="4353" max="4353" width="1.140625" style="2" customWidth="1"/>
    <col min="4354" max="4354" width="4" style="2" customWidth="1"/>
    <col min="4355" max="4355" width="52.7109375" style="2" customWidth="1"/>
    <col min="4356" max="4356" width="12.7109375" style="2" customWidth="1"/>
    <col min="4357" max="4357" width="11.7109375" style="2" customWidth="1"/>
    <col min="4358" max="4358" width="12.7109375" style="2" customWidth="1"/>
    <col min="4359" max="4361" width="0" style="2" hidden="1" customWidth="1"/>
    <col min="4362" max="4362" width="12.7109375" style="2" customWidth="1"/>
    <col min="4363" max="4363" width="11.7109375" style="2" customWidth="1"/>
    <col min="4364" max="4364" width="12.7109375" style="2" customWidth="1"/>
    <col min="4365" max="4365" width="10" style="2" customWidth="1"/>
    <col min="4366" max="4366" width="1.42578125" style="2" customWidth="1"/>
    <col min="4367" max="4367" width="15.42578125" style="2" customWidth="1"/>
    <col min="4368" max="4608" width="11.42578125" style="2"/>
    <col min="4609" max="4609" width="1.140625" style="2" customWidth="1"/>
    <col min="4610" max="4610" width="4" style="2" customWidth="1"/>
    <col min="4611" max="4611" width="52.7109375" style="2" customWidth="1"/>
    <col min="4612" max="4612" width="12.7109375" style="2" customWidth="1"/>
    <col min="4613" max="4613" width="11.7109375" style="2" customWidth="1"/>
    <col min="4614" max="4614" width="12.7109375" style="2" customWidth="1"/>
    <col min="4615" max="4617" width="0" style="2" hidden="1" customWidth="1"/>
    <col min="4618" max="4618" width="12.7109375" style="2" customWidth="1"/>
    <col min="4619" max="4619" width="11.7109375" style="2" customWidth="1"/>
    <col min="4620" max="4620" width="12.7109375" style="2" customWidth="1"/>
    <col min="4621" max="4621" width="10" style="2" customWidth="1"/>
    <col min="4622" max="4622" width="1.42578125" style="2" customWidth="1"/>
    <col min="4623" max="4623" width="15.42578125" style="2" customWidth="1"/>
    <col min="4624" max="4864" width="11.42578125" style="2"/>
    <col min="4865" max="4865" width="1.140625" style="2" customWidth="1"/>
    <col min="4866" max="4866" width="4" style="2" customWidth="1"/>
    <col min="4867" max="4867" width="52.7109375" style="2" customWidth="1"/>
    <col min="4868" max="4868" width="12.7109375" style="2" customWidth="1"/>
    <col min="4869" max="4869" width="11.7109375" style="2" customWidth="1"/>
    <col min="4870" max="4870" width="12.7109375" style="2" customWidth="1"/>
    <col min="4871" max="4873" width="0" style="2" hidden="1" customWidth="1"/>
    <col min="4874" max="4874" width="12.7109375" style="2" customWidth="1"/>
    <col min="4875" max="4875" width="11.7109375" style="2" customWidth="1"/>
    <col min="4876" max="4876" width="12.7109375" style="2" customWidth="1"/>
    <col min="4877" max="4877" width="10" style="2" customWidth="1"/>
    <col min="4878" max="4878" width="1.42578125" style="2" customWidth="1"/>
    <col min="4879" max="4879" width="15.42578125" style="2" customWidth="1"/>
    <col min="4880" max="5120" width="11.42578125" style="2"/>
    <col min="5121" max="5121" width="1.140625" style="2" customWidth="1"/>
    <col min="5122" max="5122" width="4" style="2" customWidth="1"/>
    <col min="5123" max="5123" width="52.7109375" style="2" customWidth="1"/>
    <col min="5124" max="5124" width="12.7109375" style="2" customWidth="1"/>
    <col min="5125" max="5125" width="11.7109375" style="2" customWidth="1"/>
    <col min="5126" max="5126" width="12.7109375" style="2" customWidth="1"/>
    <col min="5127" max="5129" width="0" style="2" hidden="1" customWidth="1"/>
    <col min="5130" max="5130" width="12.7109375" style="2" customWidth="1"/>
    <col min="5131" max="5131" width="11.7109375" style="2" customWidth="1"/>
    <col min="5132" max="5132" width="12.7109375" style="2" customWidth="1"/>
    <col min="5133" max="5133" width="10" style="2" customWidth="1"/>
    <col min="5134" max="5134" width="1.42578125" style="2" customWidth="1"/>
    <col min="5135" max="5135" width="15.42578125" style="2" customWidth="1"/>
    <col min="5136" max="5376" width="11.42578125" style="2"/>
    <col min="5377" max="5377" width="1.140625" style="2" customWidth="1"/>
    <col min="5378" max="5378" width="4" style="2" customWidth="1"/>
    <col min="5379" max="5379" width="52.7109375" style="2" customWidth="1"/>
    <col min="5380" max="5380" width="12.7109375" style="2" customWidth="1"/>
    <col min="5381" max="5381" width="11.7109375" style="2" customWidth="1"/>
    <col min="5382" max="5382" width="12.7109375" style="2" customWidth="1"/>
    <col min="5383" max="5385" width="0" style="2" hidden="1" customWidth="1"/>
    <col min="5386" max="5386" width="12.7109375" style="2" customWidth="1"/>
    <col min="5387" max="5387" width="11.7109375" style="2" customWidth="1"/>
    <col min="5388" max="5388" width="12.7109375" style="2" customWidth="1"/>
    <col min="5389" max="5389" width="10" style="2" customWidth="1"/>
    <col min="5390" max="5390" width="1.42578125" style="2" customWidth="1"/>
    <col min="5391" max="5391" width="15.42578125" style="2" customWidth="1"/>
    <col min="5392" max="5632" width="11.42578125" style="2"/>
    <col min="5633" max="5633" width="1.140625" style="2" customWidth="1"/>
    <col min="5634" max="5634" width="4" style="2" customWidth="1"/>
    <col min="5635" max="5635" width="52.7109375" style="2" customWidth="1"/>
    <col min="5636" max="5636" width="12.7109375" style="2" customWidth="1"/>
    <col min="5637" max="5637" width="11.7109375" style="2" customWidth="1"/>
    <col min="5638" max="5638" width="12.7109375" style="2" customWidth="1"/>
    <col min="5639" max="5641" width="0" style="2" hidden="1" customWidth="1"/>
    <col min="5642" max="5642" width="12.7109375" style="2" customWidth="1"/>
    <col min="5643" max="5643" width="11.7109375" style="2" customWidth="1"/>
    <col min="5644" max="5644" width="12.7109375" style="2" customWidth="1"/>
    <col min="5645" max="5645" width="10" style="2" customWidth="1"/>
    <col min="5646" max="5646" width="1.42578125" style="2" customWidth="1"/>
    <col min="5647" max="5647" width="15.42578125" style="2" customWidth="1"/>
    <col min="5648" max="5888" width="11.42578125" style="2"/>
    <col min="5889" max="5889" width="1.140625" style="2" customWidth="1"/>
    <col min="5890" max="5890" width="4" style="2" customWidth="1"/>
    <col min="5891" max="5891" width="52.7109375" style="2" customWidth="1"/>
    <col min="5892" max="5892" width="12.7109375" style="2" customWidth="1"/>
    <col min="5893" max="5893" width="11.7109375" style="2" customWidth="1"/>
    <col min="5894" max="5894" width="12.7109375" style="2" customWidth="1"/>
    <col min="5895" max="5897" width="0" style="2" hidden="1" customWidth="1"/>
    <col min="5898" max="5898" width="12.7109375" style="2" customWidth="1"/>
    <col min="5899" max="5899" width="11.7109375" style="2" customWidth="1"/>
    <col min="5900" max="5900" width="12.7109375" style="2" customWidth="1"/>
    <col min="5901" max="5901" width="10" style="2" customWidth="1"/>
    <col min="5902" max="5902" width="1.42578125" style="2" customWidth="1"/>
    <col min="5903" max="5903" width="15.42578125" style="2" customWidth="1"/>
    <col min="5904" max="6144" width="11.42578125" style="2"/>
    <col min="6145" max="6145" width="1.140625" style="2" customWidth="1"/>
    <col min="6146" max="6146" width="4" style="2" customWidth="1"/>
    <col min="6147" max="6147" width="52.7109375" style="2" customWidth="1"/>
    <col min="6148" max="6148" width="12.7109375" style="2" customWidth="1"/>
    <col min="6149" max="6149" width="11.7109375" style="2" customWidth="1"/>
    <col min="6150" max="6150" width="12.7109375" style="2" customWidth="1"/>
    <col min="6151" max="6153" width="0" style="2" hidden="1" customWidth="1"/>
    <col min="6154" max="6154" width="12.7109375" style="2" customWidth="1"/>
    <col min="6155" max="6155" width="11.7109375" style="2" customWidth="1"/>
    <col min="6156" max="6156" width="12.7109375" style="2" customWidth="1"/>
    <col min="6157" max="6157" width="10" style="2" customWidth="1"/>
    <col min="6158" max="6158" width="1.42578125" style="2" customWidth="1"/>
    <col min="6159" max="6159" width="15.42578125" style="2" customWidth="1"/>
    <col min="6160" max="6400" width="11.42578125" style="2"/>
    <col min="6401" max="6401" width="1.140625" style="2" customWidth="1"/>
    <col min="6402" max="6402" width="4" style="2" customWidth="1"/>
    <col min="6403" max="6403" width="52.7109375" style="2" customWidth="1"/>
    <col min="6404" max="6404" width="12.7109375" style="2" customWidth="1"/>
    <col min="6405" max="6405" width="11.7109375" style="2" customWidth="1"/>
    <col min="6406" max="6406" width="12.7109375" style="2" customWidth="1"/>
    <col min="6407" max="6409" width="0" style="2" hidden="1" customWidth="1"/>
    <col min="6410" max="6410" width="12.7109375" style="2" customWidth="1"/>
    <col min="6411" max="6411" width="11.7109375" style="2" customWidth="1"/>
    <col min="6412" max="6412" width="12.7109375" style="2" customWidth="1"/>
    <col min="6413" max="6413" width="10" style="2" customWidth="1"/>
    <col min="6414" max="6414" width="1.42578125" style="2" customWidth="1"/>
    <col min="6415" max="6415" width="15.42578125" style="2" customWidth="1"/>
    <col min="6416" max="6656" width="11.42578125" style="2"/>
    <col min="6657" max="6657" width="1.140625" style="2" customWidth="1"/>
    <col min="6658" max="6658" width="4" style="2" customWidth="1"/>
    <col min="6659" max="6659" width="52.7109375" style="2" customWidth="1"/>
    <col min="6660" max="6660" width="12.7109375" style="2" customWidth="1"/>
    <col min="6661" max="6661" width="11.7109375" style="2" customWidth="1"/>
    <col min="6662" max="6662" width="12.7109375" style="2" customWidth="1"/>
    <col min="6663" max="6665" width="0" style="2" hidden="1" customWidth="1"/>
    <col min="6666" max="6666" width="12.7109375" style="2" customWidth="1"/>
    <col min="6667" max="6667" width="11.7109375" style="2" customWidth="1"/>
    <col min="6668" max="6668" width="12.7109375" style="2" customWidth="1"/>
    <col min="6669" max="6669" width="10" style="2" customWidth="1"/>
    <col min="6670" max="6670" width="1.42578125" style="2" customWidth="1"/>
    <col min="6671" max="6671" width="15.42578125" style="2" customWidth="1"/>
    <col min="6672" max="6912" width="11.42578125" style="2"/>
    <col min="6913" max="6913" width="1.140625" style="2" customWidth="1"/>
    <col min="6914" max="6914" width="4" style="2" customWidth="1"/>
    <col min="6915" max="6915" width="52.7109375" style="2" customWidth="1"/>
    <col min="6916" max="6916" width="12.7109375" style="2" customWidth="1"/>
    <col min="6917" max="6917" width="11.7109375" style="2" customWidth="1"/>
    <col min="6918" max="6918" width="12.7109375" style="2" customWidth="1"/>
    <col min="6919" max="6921" width="0" style="2" hidden="1" customWidth="1"/>
    <col min="6922" max="6922" width="12.7109375" style="2" customWidth="1"/>
    <col min="6923" max="6923" width="11.7109375" style="2" customWidth="1"/>
    <col min="6924" max="6924" width="12.7109375" style="2" customWidth="1"/>
    <col min="6925" max="6925" width="10" style="2" customWidth="1"/>
    <col min="6926" max="6926" width="1.42578125" style="2" customWidth="1"/>
    <col min="6927" max="6927" width="15.42578125" style="2" customWidth="1"/>
    <col min="6928" max="7168" width="11.42578125" style="2"/>
    <col min="7169" max="7169" width="1.140625" style="2" customWidth="1"/>
    <col min="7170" max="7170" width="4" style="2" customWidth="1"/>
    <col min="7171" max="7171" width="52.7109375" style="2" customWidth="1"/>
    <col min="7172" max="7172" width="12.7109375" style="2" customWidth="1"/>
    <col min="7173" max="7173" width="11.7109375" style="2" customWidth="1"/>
    <col min="7174" max="7174" width="12.7109375" style="2" customWidth="1"/>
    <col min="7175" max="7177" width="0" style="2" hidden="1" customWidth="1"/>
    <col min="7178" max="7178" width="12.7109375" style="2" customWidth="1"/>
    <col min="7179" max="7179" width="11.7109375" style="2" customWidth="1"/>
    <col min="7180" max="7180" width="12.7109375" style="2" customWidth="1"/>
    <col min="7181" max="7181" width="10" style="2" customWidth="1"/>
    <col min="7182" max="7182" width="1.42578125" style="2" customWidth="1"/>
    <col min="7183" max="7183" width="15.42578125" style="2" customWidth="1"/>
    <col min="7184" max="7424" width="11.42578125" style="2"/>
    <col min="7425" max="7425" width="1.140625" style="2" customWidth="1"/>
    <col min="7426" max="7426" width="4" style="2" customWidth="1"/>
    <col min="7427" max="7427" width="52.7109375" style="2" customWidth="1"/>
    <col min="7428" max="7428" width="12.7109375" style="2" customWidth="1"/>
    <col min="7429" max="7429" width="11.7109375" style="2" customWidth="1"/>
    <col min="7430" max="7430" width="12.7109375" style="2" customWidth="1"/>
    <col min="7431" max="7433" width="0" style="2" hidden="1" customWidth="1"/>
    <col min="7434" max="7434" width="12.7109375" style="2" customWidth="1"/>
    <col min="7435" max="7435" width="11.7109375" style="2" customWidth="1"/>
    <col min="7436" max="7436" width="12.7109375" style="2" customWidth="1"/>
    <col min="7437" max="7437" width="10" style="2" customWidth="1"/>
    <col min="7438" max="7438" width="1.42578125" style="2" customWidth="1"/>
    <col min="7439" max="7439" width="15.42578125" style="2" customWidth="1"/>
    <col min="7440" max="7680" width="11.42578125" style="2"/>
    <col min="7681" max="7681" width="1.140625" style="2" customWidth="1"/>
    <col min="7682" max="7682" width="4" style="2" customWidth="1"/>
    <col min="7683" max="7683" width="52.7109375" style="2" customWidth="1"/>
    <col min="7684" max="7684" width="12.7109375" style="2" customWidth="1"/>
    <col min="7685" max="7685" width="11.7109375" style="2" customWidth="1"/>
    <col min="7686" max="7686" width="12.7109375" style="2" customWidth="1"/>
    <col min="7687" max="7689" width="0" style="2" hidden="1" customWidth="1"/>
    <col min="7690" max="7690" width="12.7109375" style="2" customWidth="1"/>
    <col min="7691" max="7691" width="11.7109375" style="2" customWidth="1"/>
    <col min="7692" max="7692" width="12.7109375" style="2" customWidth="1"/>
    <col min="7693" max="7693" width="10" style="2" customWidth="1"/>
    <col min="7694" max="7694" width="1.42578125" style="2" customWidth="1"/>
    <col min="7695" max="7695" width="15.42578125" style="2" customWidth="1"/>
    <col min="7696" max="7936" width="11.42578125" style="2"/>
    <col min="7937" max="7937" width="1.140625" style="2" customWidth="1"/>
    <col min="7938" max="7938" width="4" style="2" customWidth="1"/>
    <col min="7939" max="7939" width="52.7109375" style="2" customWidth="1"/>
    <col min="7940" max="7940" width="12.7109375" style="2" customWidth="1"/>
    <col min="7941" max="7941" width="11.7109375" style="2" customWidth="1"/>
    <col min="7942" max="7942" width="12.7109375" style="2" customWidth="1"/>
    <col min="7943" max="7945" width="0" style="2" hidden="1" customWidth="1"/>
    <col min="7946" max="7946" width="12.7109375" style="2" customWidth="1"/>
    <col min="7947" max="7947" width="11.7109375" style="2" customWidth="1"/>
    <col min="7948" max="7948" width="12.7109375" style="2" customWidth="1"/>
    <col min="7949" max="7949" width="10" style="2" customWidth="1"/>
    <col min="7950" max="7950" width="1.42578125" style="2" customWidth="1"/>
    <col min="7951" max="7951" width="15.42578125" style="2" customWidth="1"/>
    <col min="7952" max="8192" width="11.42578125" style="2"/>
    <col min="8193" max="8193" width="1.140625" style="2" customWidth="1"/>
    <col min="8194" max="8194" width="4" style="2" customWidth="1"/>
    <col min="8195" max="8195" width="52.7109375" style="2" customWidth="1"/>
    <col min="8196" max="8196" width="12.7109375" style="2" customWidth="1"/>
    <col min="8197" max="8197" width="11.7109375" style="2" customWidth="1"/>
    <col min="8198" max="8198" width="12.7109375" style="2" customWidth="1"/>
    <col min="8199" max="8201" width="0" style="2" hidden="1" customWidth="1"/>
    <col min="8202" max="8202" width="12.7109375" style="2" customWidth="1"/>
    <col min="8203" max="8203" width="11.7109375" style="2" customWidth="1"/>
    <col min="8204" max="8204" width="12.7109375" style="2" customWidth="1"/>
    <col min="8205" max="8205" width="10" style="2" customWidth="1"/>
    <col min="8206" max="8206" width="1.42578125" style="2" customWidth="1"/>
    <col min="8207" max="8207" width="15.42578125" style="2" customWidth="1"/>
    <col min="8208" max="8448" width="11.42578125" style="2"/>
    <col min="8449" max="8449" width="1.140625" style="2" customWidth="1"/>
    <col min="8450" max="8450" width="4" style="2" customWidth="1"/>
    <col min="8451" max="8451" width="52.7109375" style="2" customWidth="1"/>
    <col min="8452" max="8452" width="12.7109375" style="2" customWidth="1"/>
    <col min="8453" max="8453" width="11.7109375" style="2" customWidth="1"/>
    <col min="8454" max="8454" width="12.7109375" style="2" customWidth="1"/>
    <col min="8455" max="8457" width="0" style="2" hidden="1" customWidth="1"/>
    <col min="8458" max="8458" width="12.7109375" style="2" customWidth="1"/>
    <col min="8459" max="8459" width="11.7109375" style="2" customWidth="1"/>
    <col min="8460" max="8460" width="12.7109375" style="2" customWidth="1"/>
    <col min="8461" max="8461" width="10" style="2" customWidth="1"/>
    <col min="8462" max="8462" width="1.42578125" style="2" customWidth="1"/>
    <col min="8463" max="8463" width="15.42578125" style="2" customWidth="1"/>
    <col min="8464" max="8704" width="11.42578125" style="2"/>
    <col min="8705" max="8705" width="1.140625" style="2" customWidth="1"/>
    <col min="8706" max="8706" width="4" style="2" customWidth="1"/>
    <col min="8707" max="8707" width="52.7109375" style="2" customWidth="1"/>
    <col min="8708" max="8708" width="12.7109375" style="2" customWidth="1"/>
    <col min="8709" max="8709" width="11.7109375" style="2" customWidth="1"/>
    <col min="8710" max="8710" width="12.7109375" style="2" customWidth="1"/>
    <col min="8711" max="8713" width="0" style="2" hidden="1" customWidth="1"/>
    <col min="8714" max="8714" width="12.7109375" style="2" customWidth="1"/>
    <col min="8715" max="8715" width="11.7109375" style="2" customWidth="1"/>
    <col min="8716" max="8716" width="12.7109375" style="2" customWidth="1"/>
    <col min="8717" max="8717" width="10" style="2" customWidth="1"/>
    <col min="8718" max="8718" width="1.42578125" style="2" customWidth="1"/>
    <col min="8719" max="8719" width="15.42578125" style="2" customWidth="1"/>
    <col min="8720" max="8960" width="11.42578125" style="2"/>
    <col min="8961" max="8961" width="1.140625" style="2" customWidth="1"/>
    <col min="8962" max="8962" width="4" style="2" customWidth="1"/>
    <col min="8963" max="8963" width="52.7109375" style="2" customWidth="1"/>
    <col min="8964" max="8964" width="12.7109375" style="2" customWidth="1"/>
    <col min="8965" max="8965" width="11.7109375" style="2" customWidth="1"/>
    <col min="8966" max="8966" width="12.7109375" style="2" customWidth="1"/>
    <col min="8967" max="8969" width="0" style="2" hidden="1" customWidth="1"/>
    <col min="8970" max="8970" width="12.7109375" style="2" customWidth="1"/>
    <col min="8971" max="8971" width="11.7109375" style="2" customWidth="1"/>
    <col min="8972" max="8972" width="12.7109375" style="2" customWidth="1"/>
    <col min="8973" max="8973" width="10" style="2" customWidth="1"/>
    <col min="8974" max="8974" width="1.42578125" style="2" customWidth="1"/>
    <col min="8975" max="8975" width="15.42578125" style="2" customWidth="1"/>
    <col min="8976" max="9216" width="11.42578125" style="2"/>
    <col min="9217" max="9217" width="1.140625" style="2" customWidth="1"/>
    <col min="9218" max="9218" width="4" style="2" customWidth="1"/>
    <col min="9219" max="9219" width="52.7109375" style="2" customWidth="1"/>
    <col min="9220" max="9220" width="12.7109375" style="2" customWidth="1"/>
    <col min="9221" max="9221" width="11.7109375" style="2" customWidth="1"/>
    <col min="9222" max="9222" width="12.7109375" style="2" customWidth="1"/>
    <col min="9223" max="9225" width="0" style="2" hidden="1" customWidth="1"/>
    <col min="9226" max="9226" width="12.7109375" style="2" customWidth="1"/>
    <col min="9227" max="9227" width="11.7109375" style="2" customWidth="1"/>
    <col min="9228" max="9228" width="12.7109375" style="2" customWidth="1"/>
    <col min="9229" max="9229" width="10" style="2" customWidth="1"/>
    <col min="9230" max="9230" width="1.42578125" style="2" customWidth="1"/>
    <col min="9231" max="9231" width="15.42578125" style="2" customWidth="1"/>
    <col min="9232" max="9472" width="11.42578125" style="2"/>
    <col min="9473" max="9473" width="1.140625" style="2" customWidth="1"/>
    <col min="9474" max="9474" width="4" style="2" customWidth="1"/>
    <col min="9475" max="9475" width="52.7109375" style="2" customWidth="1"/>
    <col min="9476" max="9476" width="12.7109375" style="2" customWidth="1"/>
    <col min="9477" max="9477" width="11.7109375" style="2" customWidth="1"/>
    <col min="9478" max="9478" width="12.7109375" style="2" customWidth="1"/>
    <col min="9479" max="9481" width="0" style="2" hidden="1" customWidth="1"/>
    <col min="9482" max="9482" width="12.7109375" style="2" customWidth="1"/>
    <col min="9483" max="9483" width="11.7109375" style="2" customWidth="1"/>
    <col min="9484" max="9484" width="12.7109375" style="2" customWidth="1"/>
    <col min="9485" max="9485" width="10" style="2" customWidth="1"/>
    <col min="9486" max="9486" width="1.42578125" style="2" customWidth="1"/>
    <col min="9487" max="9487" width="15.42578125" style="2" customWidth="1"/>
    <col min="9488" max="9728" width="11.42578125" style="2"/>
    <col min="9729" max="9729" width="1.140625" style="2" customWidth="1"/>
    <col min="9730" max="9730" width="4" style="2" customWidth="1"/>
    <col min="9731" max="9731" width="52.7109375" style="2" customWidth="1"/>
    <col min="9732" max="9732" width="12.7109375" style="2" customWidth="1"/>
    <col min="9733" max="9733" width="11.7109375" style="2" customWidth="1"/>
    <col min="9734" max="9734" width="12.7109375" style="2" customWidth="1"/>
    <col min="9735" max="9737" width="0" style="2" hidden="1" customWidth="1"/>
    <col min="9738" max="9738" width="12.7109375" style="2" customWidth="1"/>
    <col min="9739" max="9739" width="11.7109375" style="2" customWidth="1"/>
    <col min="9740" max="9740" width="12.7109375" style="2" customWidth="1"/>
    <col min="9741" max="9741" width="10" style="2" customWidth="1"/>
    <col min="9742" max="9742" width="1.42578125" style="2" customWidth="1"/>
    <col min="9743" max="9743" width="15.42578125" style="2" customWidth="1"/>
    <col min="9744" max="9984" width="11.42578125" style="2"/>
    <col min="9985" max="9985" width="1.140625" style="2" customWidth="1"/>
    <col min="9986" max="9986" width="4" style="2" customWidth="1"/>
    <col min="9987" max="9987" width="52.7109375" style="2" customWidth="1"/>
    <col min="9988" max="9988" width="12.7109375" style="2" customWidth="1"/>
    <col min="9989" max="9989" width="11.7109375" style="2" customWidth="1"/>
    <col min="9990" max="9990" width="12.7109375" style="2" customWidth="1"/>
    <col min="9991" max="9993" width="0" style="2" hidden="1" customWidth="1"/>
    <col min="9994" max="9994" width="12.7109375" style="2" customWidth="1"/>
    <col min="9995" max="9995" width="11.7109375" style="2" customWidth="1"/>
    <col min="9996" max="9996" width="12.7109375" style="2" customWidth="1"/>
    <col min="9997" max="9997" width="10" style="2" customWidth="1"/>
    <col min="9998" max="9998" width="1.42578125" style="2" customWidth="1"/>
    <col min="9999" max="9999" width="15.42578125" style="2" customWidth="1"/>
    <col min="10000" max="10240" width="11.42578125" style="2"/>
    <col min="10241" max="10241" width="1.140625" style="2" customWidth="1"/>
    <col min="10242" max="10242" width="4" style="2" customWidth="1"/>
    <col min="10243" max="10243" width="52.7109375" style="2" customWidth="1"/>
    <col min="10244" max="10244" width="12.7109375" style="2" customWidth="1"/>
    <col min="10245" max="10245" width="11.7109375" style="2" customWidth="1"/>
    <col min="10246" max="10246" width="12.7109375" style="2" customWidth="1"/>
    <col min="10247" max="10249" width="0" style="2" hidden="1" customWidth="1"/>
    <col min="10250" max="10250" width="12.7109375" style="2" customWidth="1"/>
    <col min="10251" max="10251" width="11.7109375" style="2" customWidth="1"/>
    <col min="10252" max="10252" width="12.7109375" style="2" customWidth="1"/>
    <col min="10253" max="10253" width="10" style="2" customWidth="1"/>
    <col min="10254" max="10254" width="1.42578125" style="2" customWidth="1"/>
    <col min="10255" max="10255" width="15.42578125" style="2" customWidth="1"/>
    <col min="10256" max="10496" width="11.42578125" style="2"/>
    <col min="10497" max="10497" width="1.140625" style="2" customWidth="1"/>
    <col min="10498" max="10498" width="4" style="2" customWidth="1"/>
    <col min="10499" max="10499" width="52.7109375" style="2" customWidth="1"/>
    <col min="10500" max="10500" width="12.7109375" style="2" customWidth="1"/>
    <col min="10501" max="10501" width="11.7109375" style="2" customWidth="1"/>
    <col min="10502" max="10502" width="12.7109375" style="2" customWidth="1"/>
    <col min="10503" max="10505" width="0" style="2" hidden="1" customWidth="1"/>
    <col min="10506" max="10506" width="12.7109375" style="2" customWidth="1"/>
    <col min="10507" max="10507" width="11.7109375" style="2" customWidth="1"/>
    <col min="10508" max="10508" width="12.7109375" style="2" customWidth="1"/>
    <col min="10509" max="10509" width="10" style="2" customWidth="1"/>
    <col min="10510" max="10510" width="1.42578125" style="2" customWidth="1"/>
    <col min="10511" max="10511" width="15.42578125" style="2" customWidth="1"/>
    <col min="10512" max="10752" width="11.42578125" style="2"/>
    <col min="10753" max="10753" width="1.140625" style="2" customWidth="1"/>
    <col min="10754" max="10754" width="4" style="2" customWidth="1"/>
    <col min="10755" max="10755" width="52.7109375" style="2" customWidth="1"/>
    <col min="10756" max="10756" width="12.7109375" style="2" customWidth="1"/>
    <col min="10757" max="10757" width="11.7109375" style="2" customWidth="1"/>
    <col min="10758" max="10758" width="12.7109375" style="2" customWidth="1"/>
    <col min="10759" max="10761" width="0" style="2" hidden="1" customWidth="1"/>
    <col min="10762" max="10762" width="12.7109375" style="2" customWidth="1"/>
    <col min="10763" max="10763" width="11.7109375" style="2" customWidth="1"/>
    <col min="10764" max="10764" width="12.7109375" style="2" customWidth="1"/>
    <col min="10765" max="10765" width="10" style="2" customWidth="1"/>
    <col min="10766" max="10766" width="1.42578125" style="2" customWidth="1"/>
    <col min="10767" max="10767" width="15.42578125" style="2" customWidth="1"/>
    <col min="10768" max="11008" width="11.42578125" style="2"/>
    <col min="11009" max="11009" width="1.140625" style="2" customWidth="1"/>
    <col min="11010" max="11010" width="4" style="2" customWidth="1"/>
    <col min="11011" max="11011" width="52.7109375" style="2" customWidth="1"/>
    <col min="11012" max="11012" width="12.7109375" style="2" customWidth="1"/>
    <col min="11013" max="11013" width="11.7109375" style="2" customWidth="1"/>
    <col min="11014" max="11014" width="12.7109375" style="2" customWidth="1"/>
    <col min="11015" max="11017" width="0" style="2" hidden="1" customWidth="1"/>
    <col min="11018" max="11018" width="12.7109375" style="2" customWidth="1"/>
    <col min="11019" max="11019" width="11.7109375" style="2" customWidth="1"/>
    <col min="11020" max="11020" width="12.7109375" style="2" customWidth="1"/>
    <col min="11021" max="11021" width="10" style="2" customWidth="1"/>
    <col min="11022" max="11022" width="1.42578125" style="2" customWidth="1"/>
    <col min="11023" max="11023" width="15.42578125" style="2" customWidth="1"/>
    <col min="11024" max="11264" width="11.42578125" style="2"/>
    <col min="11265" max="11265" width="1.140625" style="2" customWidth="1"/>
    <col min="11266" max="11266" width="4" style="2" customWidth="1"/>
    <col min="11267" max="11267" width="52.7109375" style="2" customWidth="1"/>
    <col min="11268" max="11268" width="12.7109375" style="2" customWidth="1"/>
    <col min="11269" max="11269" width="11.7109375" style="2" customWidth="1"/>
    <col min="11270" max="11270" width="12.7109375" style="2" customWidth="1"/>
    <col min="11271" max="11273" width="0" style="2" hidden="1" customWidth="1"/>
    <col min="11274" max="11274" width="12.7109375" style="2" customWidth="1"/>
    <col min="11275" max="11275" width="11.7109375" style="2" customWidth="1"/>
    <col min="11276" max="11276" width="12.7109375" style="2" customWidth="1"/>
    <col min="11277" max="11277" width="10" style="2" customWidth="1"/>
    <col min="11278" max="11278" width="1.42578125" style="2" customWidth="1"/>
    <col min="11279" max="11279" width="15.42578125" style="2" customWidth="1"/>
    <col min="11280" max="11520" width="11.42578125" style="2"/>
    <col min="11521" max="11521" width="1.140625" style="2" customWidth="1"/>
    <col min="11522" max="11522" width="4" style="2" customWidth="1"/>
    <col min="11523" max="11523" width="52.7109375" style="2" customWidth="1"/>
    <col min="11524" max="11524" width="12.7109375" style="2" customWidth="1"/>
    <col min="11525" max="11525" width="11.7109375" style="2" customWidth="1"/>
    <col min="11526" max="11526" width="12.7109375" style="2" customWidth="1"/>
    <col min="11527" max="11529" width="0" style="2" hidden="1" customWidth="1"/>
    <col min="11530" max="11530" width="12.7109375" style="2" customWidth="1"/>
    <col min="11531" max="11531" width="11.7109375" style="2" customWidth="1"/>
    <col min="11532" max="11532" width="12.7109375" style="2" customWidth="1"/>
    <col min="11533" max="11533" width="10" style="2" customWidth="1"/>
    <col min="11534" max="11534" width="1.42578125" style="2" customWidth="1"/>
    <col min="11535" max="11535" width="15.42578125" style="2" customWidth="1"/>
    <col min="11536" max="11776" width="11.42578125" style="2"/>
    <col min="11777" max="11777" width="1.140625" style="2" customWidth="1"/>
    <col min="11778" max="11778" width="4" style="2" customWidth="1"/>
    <col min="11779" max="11779" width="52.7109375" style="2" customWidth="1"/>
    <col min="11780" max="11780" width="12.7109375" style="2" customWidth="1"/>
    <col min="11781" max="11781" width="11.7109375" style="2" customWidth="1"/>
    <col min="11782" max="11782" width="12.7109375" style="2" customWidth="1"/>
    <col min="11783" max="11785" width="0" style="2" hidden="1" customWidth="1"/>
    <col min="11786" max="11786" width="12.7109375" style="2" customWidth="1"/>
    <col min="11787" max="11787" width="11.7109375" style="2" customWidth="1"/>
    <col min="11788" max="11788" width="12.7109375" style="2" customWidth="1"/>
    <col min="11789" max="11789" width="10" style="2" customWidth="1"/>
    <col min="11790" max="11790" width="1.42578125" style="2" customWidth="1"/>
    <col min="11791" max="11791" width="15.42578125" style="2" customWidth="1"/>
    <col min="11792" max="12032" width="11.42578125" style="2"/>
    <col min="12033" max="12033" width="1.140625" style="2" customWidth="1"/>
    <col min="12034" max="12034" width="4" style="2" customWidth="1"/>
    <col min="12035" max="12035" width="52.7109375" style="2" customWidth="1"/>
    <col min="12036" max="12036" width="12.7109375" style="2" customWidth="1"/>
    <col min="12037" max="12037" width="11.7109375" style="2" customWidth="1"/>
    <col min="12038" max="12038" width="12.7109375" style="2" customWidth="1"/>
    <col min="12039" max="12041" width="0" style="2" hidden="1" customWidth="1"/>
    <col min="12042" max="12042" width="12.7109375" style="2" customWidth="1"/>
    <col min="12043" max="12043" width="11.7109375" style="2" customWidth="1"/>
    <col min="12044" max="12044" width="12.7109375" style="2" customWidth="1"/>
    <col min="12045" max="12045" width="10" style="2" customWidth="1"/>
    <col min="12046" max="12046" width="1.42578125" style="2" customWidth="1"/>
    <col min="12047" max="12047" width="15.42578125" style="2" customWidth="1"/>
    <col min="12048" max="12288" width="11.42578125" style="2"/>
    <col min="12289" max="12289" width="1.140625" style="2" customWidth="1"/>
    <col min="12290" max="12290" width="4" style="2" customWidth="1"/>
    <col min="12291" max="12291" width="52.7109375" style="2" customWidth="1"/>
    <col min="12292" max="12292" width="12.7109375" style="2" customWidth="1"/>
    <col min="12293" max="12293" width="11.7109375" style="2" customWidth="1"/>
    <col min="12294" max="12294" width="12.7109375" style="2" customWidth="1"/>
    <col min="12295" max="12297" width="0" style="2" hidden="1" customWidth="1"/>
    <col min="12298" max="12298" width="12.7109375" style="2" customWidth="1"/>
    <col min="12299" max="12299" width="11.7109375" style="2" customWidth="1"/>
    <col min="12300" max="12300" width="12.7109375" style="2" customWidth="1"/>
    <col min="12301" max="12301" width="10" style="2" customWidth="1"/>
    <col min="12302" max="12302" width="1.42578125" style="2" customWidth="1"/>
    <col min="12303" max="12303" width="15.42578125" style="2" customWidth="1"/>
    <col min="12304" max="12544" width="11.42578125" style="2"/>
    <col min="12545" max="12545" width="1.140625" style="2" customWidth="1"/>
    <col min="12546" max="12546" width="4" style="2" customWidth="1"/>
    <col min="12547" max="12547" width="52.7109375" style="2" customWidth="1"/>
    <col min="12548" max="12548" width="12.7109375" style="2" customWidth="1"/>
    <col min="12549" max="12549" width="11.7109375" style="2" customWidth="1"/>
    <col min="12550" max="12550" width="12.7109375" style="2" customWidth="1"/>
    <col min="12551" max="12553" width="0" style="2" hidden="1" customWidth="1"/>
    <col min="12554" max="12554" width="12.7109375" style="2" customWidth="1"/>
    <col min="12555" max="12555" width="11.7109375" style="2" customWidth="1"/>
    <col min="12556" max="12556" width="12.7109375" style="2" customWidth="1"/>
    <col min="12557" max="12557" width="10" style="2" customWidth="1"/>
    <col min="12558" max="12558" width="1.42578125" style="2" customWidth="1"/>
    <col min="12559" max="12559" width="15.42578125" style="2" customWidth="1"/>
    <col min="12560" max="12800" width="11.42578125" style="2"/>
    <col min="12801" max="12801" width="1.140625" style="2" customWidth="1"/>
    <col min="12802" max="12802" width="4" style="2" customWidth="1"/>
    <col min="12803" max="12803" width="52.7109375" style="2" customWidth="1"/>
    <col min="12804" max="12804" width="12.7109375" style="2" customWidth="1"/>
    <col min="12805" max="12805" width="11.7109375" style="2" customWidth="1"/>
    <col min="12806" max="12806" width="12.7109375" style="2" customWidth="1"/>
    <col min="12807" max="12809" width="0" style="2" hidden="1" customWidth="1"/>
    <col min="12810" max="12810" width="12.7109375" style="2" customWidth="1"/>
    <col min="12811" max="12811" width="11.7109375" style="2" customWidth="1"/>
    <col min="12812" max="12812" width="12.7109375" style="2" customWidth="1"/>
    <col min="12813" max="12813" width="10" style="2" customWidth="1"/>
    <col min="12814" max="12814" width="1.42578125" style="2" customWidth="1"/>
    <col min="12815" max="12815" width="15.42578125" style="2" customWidth="1"/>
    <col min="12816" max="13056" width="11.42578125" style="2"/>
    <col min="13057" max="13057" width="1.140625" style="2" customWidth="1"/>
    <col min="13058" max="13058" width="4" style="2" customWidth="1"/>
    <col min="13059" max="13059" width="52.7109375" style="2" customWidth="1"/>
    <col min="13060" max="13060" width="12.7109375" style="2" customWidth="1"/>
    <col min="13061" max="13061" width="11.7109375" style="2" customWidth="1"/>
    <col min="13062" max="13062" width="12.7109375" style="2" customWidth="1"/>
    <col min="13063" max="13065" width="0" style="2" hidden="1" customWidth="1"/>
    <col min="13066" max="13066" width="12.7109375" style="2" customWidth="1"/>
    <col min="13067" max="13067" width="11.7109375" style="2" customWidth="1"/>
    <col min="13068" max="13068" width="12.7109375" style="2" customWidth="1"/>
    <col min="13069" max="13069" width="10" style="2" customWidth="1"/>
    <col min="13070" max="13070" width="1.42578125" style="2" customWidth="1"/>
    <col min="13071" max="13071" width="15.42578125" style="2" customWidth="1"/>
    <col min="13072" max="13312" width="11.42578125" style="2"/>
    <col min="13313" max="13313" width="1.140625" style="2" customWidth="1"/>
    <col min="13314" max="13314" width="4" style="2" customWidth="1"/>
    <col min="13315" max="13315" width="52.7109375" style="2" customWidth="1"/>
    <col min="13316" max="13316" width="12.7109375" style="2" customWidth="1"/>
    <col min="13317" max="13317" width="11.7109375" style="2" customWidth="1"/>
    <col min="13318" max="13318" width="12.7109375" style="2" customWidth="1"/>
    <col min="13319" max="13321" width="0" style="2" hidden="1" customWidth="1"/>
    <col min="13322" max="13322" width="12.7109375" style="2" customWidth="1"/>
    <col min="13323" max="13323" width="11.7109375" style="2" customWidth="1"/>
    <col min="13324" max="13324" width="12.7109375" style="2" customWidth="1"/>
    <col min="13325" max="13325" width="10" style="2" customWidth="1"/>
    <col min="13326" max="13326" width="1.42578125" style="2" customWidth="1"/>
    <col min="13327" max="13327" width="15.42578125" style="2" customWidth="1"/>
    <col min="13328" max="13568" width="11.42578125" style="2"/>
    <col min="13569" max="13569" width="1.140625" style="2" customWidth="1"/>
    <col min="13570" max="13570" width="4" style="2" customWidth="1"/>
    <col min="13571" max="13571" width="52.7109375" style="2" customWidth="1"/>
    <col min="13572" max="13572" width="12.7109375" style="2" customWidth="1"/>
    <col min="13573" max="13573" width="11.7109375" style="2" customWidth="1"/>
    <col min="13574" max="13574" width="12.7109375" style="2" customWidth="1"/>
    <col min="13575" max="13577" width="0" style="2" hidden="1" customWidth="1"/>
    <col min="13578" max="13578" width="12.7109375" style="2" customWidth="1"/>
    <col min="13579" max="13579" width="11.7109375" style="2" customWidth="1"/>
    <col min="13580" max="13580" width="12.7109375" style="2" customWidth="1"/>
    <col min="13581" max="13581" width="10" style="2" customWidth="1"/>
    <col min="13582" max="13582" width="1.42578125" style="2" customWidth="1"/>
    <col min="13583" max="13583" width="15.42578125" style="2" customWidth="1"/>
    <col min="13584" max="13824" width="11.42578125" style="2"/>
    <col min="13825" max="13825" width="1.140625" style="2" customWidth="1"/>
    <col min="13826" max="13826" width="4" style="2" customWidth="1"/>
    <col min="13827" max="13827" width="52.7109375" style="2" customWidth="1"/>
    <col min="13828" max="13828" width="12.7109375" style="2" customWidth="1"/>
    <col min="13829" max="13829" width="11.7109375" style="2" customWidth="1"/>
    <col min="13830" max="13830" width="12.7109375" style="2" customWidth="1"/>
    <col min="13831" max="13833" width="0" style="2" hidden="1" customWidth="1"/>
    <col min="13834" max="13834" width="12.7109375" style="2" customWidth="1"/>
    <col min="13835" max="13835" width="11.7109375" style="2" customWidth="1"/>
    <col min="13836" max="13836" width="12.7109375" style="2" customWidth="1"/>
    <col min="13837" max="13837" width="10" style="2" customWidth="1"/>
    <col min="13838" max="13838" width="1.42578125" style="2" customWidth="1"/>
    <col min="13839" max="13839" width="15.42578125" style="2" customWidth="1"/>
    <col min="13840" max="14080" width="11.42578125" style="2"/>
    <col min="14081" max="14081" width="1.140625" style="2" customWidth="1"/>
    <col min="14082" max="14082" width="4" style="2" customWidth="1"/>
    <col min="14083" max="14083" width="52.7109375" style="2" customWidth="1"/>
    <col min="14084" max="14084" width="12.7109375" style="2" customWidth="1"/>
    <col min="14085" max="14085" width="11.7109375" style="2" customWidth="1"/>
    <col min="14086" max="14086" width="12.7109375" style="2" customWidth="1"/>
    <col min="14087" max="14089" width="0" style="2" hidden="1" customWidth="1"/>
    <col min="14090" max="14090" width="12.7109375" style="2" customWidth="1"/>
    <col min="14091" max="14091" width="11.7109375" style="2" customWidth="1"/>
    <col min="14092" max="14092" width="12.7109375" style="2" customWidth="1"/>
    <col min="14093" max="14093" width="10" style="2" customWidth="1"/>
    <col min="14094" max="14094" width="1.42578125" style="2" customWidth="1"/>
    <col min="14095" max="14095" width="15.42578125" style="2" customWidth="1"/>
    <col min="14096" max="14336" width="11.42578125" style="2"/>
    <col min="14337" max="14337" width="1.140625" style="2" customWidth="1"/>
    <col min="14338" max="14338" width="4" style="2" customWidth="1"/>
    <col min="14339" max="14339" width="52.7109375" style="2" customWidth="1"/>
    <col min="14340" max="14340" width="12.7109375" style="2" customWidth="1"/>
    <col min="14341" max="14341" width="11.7109375" style="2" customWidth="1"/>
    <col min="14342" max="14342" width="12.7109375" style="2" customWidth="1"/>
    <col min="14343" max="14345" width="0" style="2" hidden="1" customWidth="1"/>
    <col min="14346" max="14346" width="12.7109375" style="2" customWidth="1"/>
    <col min="14347" max="14347" width="11.7109375" style="2" customWidth="1"/>
    <col min="14348" max="14348" width="12.7109375" style="2" customWidth="1"/>
    <col min="14349" max="14349" width="10" style="2" customWidth="1"/>
    <col min="14350" max="14350" width="1.42578125" style="2" customWidth="1"/>
    <col min="14351" max="14351" width="15.42578125" style="2" customWidth="1"/>
    <col min="14352" max="14592" width="11.42578125" style="2"/>
    <col min="14593" max="14593" width="1.140625" style="2" customWidth="1"/>
    <col min="14594" max="14594" width="4" style="2" customWidth="1"/>
    <col min="14595" max="14595" width="52.7109375" style="2" customWidth="1"/>
    <col min="14596" max="14596" width="12.7109375" style="2" customWidth="1"/>
    <col min="14597" max="14597" width="11.7109375" style="2" customWidth="1"/>
    <col min="14598" max="14598" width="12.7109375" style="2" customWidth="1"/>
    <col min="14599" max="14601" width="0" style="2" hidden="1" customWidth="1"/>
    <col min="14602" max="14602" width="12.7109375" style="2" customWidth="1"/>
    <col min="14603" max="14603" width="11.7109375" style="2" customWidth="1"/>
    <col min="14604" max="14604" width="12.7109375" style="2" customWidth="1"/>
    <col min="14605" max="14605" width="10" style="2" customWidth="1"/>
    <col min="14606" max="14606" width="1.42578125" style="2" customWidth="1"/>
    <col min="14607" max="14607" width="15.42578125" style="2" customWidth="1"/>
    <col min="14608" max="14848" width="11.42578125" style="2"/>
    <col min="14849" max="14849" width="1.140625" style="2" customWidth="1"/>
    <col min="14850" max="14850" width="4" style="2" customWidth="1"/>
    <col min="14851" max="14851" width="52.7109375" style="2" customWidth="1"/>
    <col min="14852" max="14852" width="12.7109375" style="2" customWidth="1"/>
    <col min="14853" max="14853" width="11.7109375" style="2" customWidth="1"/>
    <col min="14854" max="14854" width="12.7109375" style="2" customWidth="1"/>
    <col min="14855" max="14857" width="0" style="2" hidden="1" customWidth="1"/>
    <col min="14858" max="14858" width="12.7109375" style="2" customWidth="1"/>
    <col min="14859" max="14859" width="11.7109375" style="2" customWidth="1"/>
    <col min="14860" max="14860" width="12.7109375" style="2" customWidth="1"/>
    <col min="14861" max="14861" width="10" style="2" customWidth="1"/>
    <col min="14862" max="14862" width="1.42578125" style="2" customWidth="1"/>
    <col min="14863" max="14863" width="15.42578125" style="2" customWidth="1"/>
    <col min="14864" max="15104" width="11.42578125" style="2"/>
    <col min="15105" max="15105" width="1.140625" style="2" customWidth="1"/>
    <col min="15106" max="15106" width="4" style="2" customWidth="1"/>
    <col min="15107" max="15107" width="52.7109375" style="2" customWidth="1"/>
    <col min="15108" max="15108" width="12.7109375" style="2" customWidth="1"/>
    <col min="15109" max="15109" width="11.7109375" style="2" customWidth="1"/>
    <col min="15110" max="15110" width="12.7109375" style="2" customWidth="1"/>
    <col min="15111" max="15113" width="0" style="2" hidden="1" customWidth="1"/>
    <col min="15114" max="15114" width="12.7109375" style="2" customWidth="1"/>
    <col min="15115" max="15115" width="11.7109375" style="2" customWidth="1"/>
    <col min="15116" max="15116" width="12.7109375" style="2" customWidth="1"/>
    <col min="15117" max="15117" width="10" style="2" customWidth="1"/>
    <col min="15118" max="15118" width="1.42578125" style="2" customWidth="1"/>
    <col min="15119" max="15119" width="15.42578125" style="2" customWidth="1"/>
    <col min="15120" max="15360" width="11.42578125" style="2"/>
    <col min="15361" max="15361" width="1.140625" style="2" customWidth="1"/>
    <col min="15362" max="15362" width="4" style="2" customWidth="1"/>
    <col min="15363" max="15363" width="52.7109375" style="2" customWidth="1"/>
    <col min="15364" max="15364" width="12.7109375" style="2" customWidth="1"/>
    <col min="15365" max="15365" width="11.7109375" style="2" customWidth="1"/>
    <col min="15366" max="15366" width="12.7109375" style="2" customWidth="1"/>
    <col min="15367" max="15369" width="0" style="2" hidden="1" customWidth="1"/>
    <col min="15370" max="15370" width="12.7109375" style="2" customWidth="1"/>
    <col min="15371" max="15371" width="11.7109375" style="2" customWidth="1"/>
    <col min="15372" max="15372" width="12.7109375" style="2" customWidth="1"/>
    <col min="15373" max="15373" width="10" style="2" customWidth="1"/>
    <col min="15374" max="15374" width="1.42578125" style="2" customWidth="1"/>
    <col min="15375" max="15375" width="15.42578125" style="2" customWidth="1"/>
    <col min="15376" max="15616" width="11.42578125" style="2"/>
    <col min="15617" max="15617" width="1.140625" style="2" customWidth="1"/>
    <col min="15618" max="15618" width="4" style="2" customWidth="1"/>
    <col min="15619" max="15619" width="52.7109375" style="2" customWidth="1"/>
    <col min="15620" max="15620" width="12.7109375" style="2" customWidth="1"/>
    <col min="15621" max="15621" width="11.7109375" style="2" customWidth="1"/>
    <col min="15622" max="15622" width="12.7109375" style="2" customWidth="1"/>
    <col min="15623" max="15625" width="0" style="2" hidden="1" customWidth="1"/>
    <col min="15626" max="15626" width="12.7109375" style="2" customWidth="1"/>
    <col min="15627" max="15627" width="11.7109375" style="2" customWidth="1"/>
    <col min="15628" max="15628" width="12.7109375" style="2" customWidth="1"/>
    <col min="15629" max="15629" width="10" style="2" customWidth="1"/>
    <col min="15630" max="15630" width="1.42578125" style="2" customWidth="1"/>
    <col min="15631" max="15631" width="15.42578125" style="2" customWidth="1"/>
    <col min="15632" max="15872" width="11.42578125" style="2"/>
    <col min="15873" max="15873" width="1.140625" style="2" customWidth="1"/>
    <col min="15874" max="15874" width="4" style="2" customWidth="1"/>
    <col min="15875" max="15875" width="52.7109375" style="2" customWidth="1"/>
    <col min="15876" max="15876" width="12.7109375" style="2" customWidth="1"/>
    <col min="15877" max="15877" width="11.7109375" style="2" customWidth="1"/>
    <col min="15878" max="15878" width="12.7109375" style="2" customWidth="1"/>
    <col min="15879" max="15881" width="0" style="2" hidden="1" customWidth="1"/>
    <col min="15882" max="15882" width="12.7109375" style="2" customWidth="1"/>
    <col min="15883" max="15883" width="11.7109375" style="2" customWidth="1"/>
    <col min="15884" max="15884" width="12.7109375" style="2" customWidth="1"/>
    <col min="15885" max="15885" width="10" style="2" customWidth="1"/>
    <col min="15886" max="15886" width="1.42578125" style="2" customWidth="1"/>
    <col min="15887" max="15887" width="15.42578125" style="2" customWidth="1"/>
    <col min="15888" max="16128" width="11.42578125" style="2"/>
    <col min="16129" max="16129" width="1.140625" style="2" customWidth="1"/>
    <col min="16130" max="16130" width="4" style="2" customWidth="1"/>
    <col min="16131" max="16131" width="52.7109375" style="2" customWidth="1"/>
    <col min="16132" max="16132" width="12.7109375" style="2" customWidth="1"/>
    <col min="16133" max="16133" width="11.7109375" style="2" customWidth="1"/>
    <col min="16134" max="16134" width="12.7109375" style="2" customWidth="1"/>
    <col min="16135" max="16137" width="0" style="2" hidden="1" customWidth="1"/>
    <col min="16138" max="16138" width="12.7109375" style="2" customWidth="1"/>
    <col min="16139" max="16139" width="11.7109375" style="2" customWidth="1"/>
    <col min="16140" max="16140" width="12.7109375" style="2" customWidth="1"/>
    <col min="16141" max="16141" width="10" style="2" customWidth="1"/>
    <col min="16142" max="16142" width="1.42578125" style="2" customWidth="1"/>
    <col min="16143" max="16143" width="15.42578125" style="2" customWidth="1"/>
    <col min="16144" max="16384" width="11.42578125" style="2"/>
  </cols>
  <sheetData>
    <row r="1" spans="2:12" s="5" customFormat="1" ht="12.75" x14ac:dyDescent="0.2">
      <c r="B1" s="3"/>
      <c r="C1" s="4"/>
      <c r="D1" s="4"/>
      <c r="E1" s="4"/>
      <c r="F1" s="4"/>
      <c r="G1" s="4"/>
      <c r="H1" s="4"/>
      <c r="I1" s="4"/>
      <c r="J1" s="4"/>
      <c r="K1" s="4"/>
      <c r="L1" s="2"/>
    </row>
    <row r="2" spans="2:12" s="5" customFormat="1" ht="12.75" x14ac:dyDescent="0.2">
      <c r="B2" s="3"/>
      <c r="C2" s="4"/>
      <c r="D2" s="4"/>
      <c r="E2" s="4"/>
      <c r="F2" s="4"/>
      <c r="G2" s="4"/>
      <c r="H2" s="4"/>
      <c r="I2" s="4"/>
      <c r="J2" s="4"/>
      <c r="K2" s="4"/>
      <c r="L2" s="2"/>
    </row>
    <row r="3" spans="2:12" s="5" customFormat="1" ht="12.75" x14ac:dyDescent="0.25">
      <c r="B3" s="3"/>
      <c r="C3" s="4"/>
      <c r="D3" s="4"/>
      <c r="E3" s="4"/>
      <c r="F3" s="4"/>
      <c r="G3" s="4"/>
      <c r="H3" s="4"/>
      <c r="I3" s="4"/>
      <c r="J3" s="4"/>
      <c r="K3" s="4"/>
    </row>
    <row r="4" spans="2:12" s="5" customFormat="1" ht="12.75" x14ac:dyDescent="0.25">
      <c r="B4" s="3"/>
      <c r="C4" s="4"/>
      <c r="D4" s="4"/>
      <c r="E4" s="4"/>
      <c r="F4" s="4"/>
      <c r="G4" s="4"/>
      <c r="H4" s="4"/>
      <c r="I4" s="4"/>
      <c r="J4" s="4"/>
      <c r="K4" s="4"/>
    </row>
    <row r="5" spans="2:12" s="5" customFormat="1" ht="12.75" x14ac:dyDescent="0.25">
      <c r="B5" s="3"/>
      <c r="C5" s="4"/>
      <c r="D5" s="4"/>
      <c r="E5" s="4"/>
      <c r="F5" s="4"/>
      <c r="G5" s="4"/>
      <c r="H5" s="4"/>
      <c r="I5" s="4"/>
      <c r="J5" s="4"/>
      <c r="K5" s="4"/>
    </row>
    <row r="6" spans="2:12" s="5" customFormat="1" ht="12.75" x14ac:dyDescent="0.25">
      <c r="B6" s="3"/>
      <c r="C6" s="4"/>
      <c r="D6" s="4"/>
      <c r="E6" s="4"/>
      <c r="F6" s="4"/>
      <c r="G6" s="4"/>
      <c r="H6" s="4"/>
      <c r="I6" s="4"/>
      <c r="J6" s="4"/>
      <c r="K6" s="4"/>
    </row>
    <row r="7" spans="2:12" s="5" customFormat="1" ht="12.75" x14ac:dyDescent="0.25">
      <c r="B7" s="3"/>
      <c r="C7" s="4"/>
      <c r="D7" s="4"/>
      <c r="E7" s="4"/>
      <c r="F7" s="4"/>
      <c r="G7" s="4"/>
      <c r="H7" s="4"/>
      <c r="I7" s="4"/>
      <c r="J7" s="4"/>
      <c r="K7" s="4"/>
    </row>
    <row r="8" spans="2:12" s="5" customFormat="1" ht="12.75" x14ac:dyDescent="0.25">
      <c r="B8" s="3"/>
      <c r="C8" s="4"/>
      <c r="D8" s="4"/>
      <c r="E8" s="4"/>
      <c r="F8" s="4"/>
      <c r="G8" s="4"/>
      <c r="H8" s="4"/>
      <c r="I8" s="4"/>
      <c r="J8" s="4"/>
      <c r="K8" s="4"/>
    </row>
    <row r="9" spans="2:12" s="5" customFormat="1" ht="18" customHeight="1" x14ac:dyDescent="0.25">
      <c r="B9" s="3"/>
      <c r="C9" s="4"/>
      <c r="D9" s="4"/>
      <c r="E9" s="4"/>
      <c r="F9" s="4"/>
      <c r="G9" s="4"/>
      <c r="H9" s="4"/>
      <c r="I9" s="4"/>
      <c r="J9" s="4"/>
      <c r="K9" s="4"/>
    </row>
    <row r="10" spans="2:12" ht="21.75" customHeight="1" x14ac:dyDescent="0.25">
      <c r="B10" s="73" t="s">
        <v>30</v>
      </c>
      <c r="C10" s="74"/>
      <c r="D10" s="74"/>
      <c r="E10" s="74"/>
      <c r="F10" s="74"/>
      <c r="G10" s="74"/>
      <c r="H10" s="74"/>
      <c r="I10" s="74"/>
      <c r="J10" s="74"/>
      <c r="K10" s="74"/>
      <c r="L10" s="75"/>
    </row>
    <row r="11" spans="2:12" ht="15.75" x14ac:dyDescent="0.25">
      <c r="B11" s="73" t="s">
        <v>31</v>
      </c>
      <c r="C11" s="74"/>
      <c r="D11" s="74"/>
      <c r="E11" s="74"/>
      <c r="F11" s="74"/>
      <c r="G11" s="76"/>
      <c r="H11" s="76"/>
      <c r="I11" s="76"/>
      <c r="J11" s="76"/>
      <c r="K11" s="76"/>
      <c r="L11" s="77"/>
    </row>
    <row r="12" spans="2:12" ht="11.25" customHeight="1" x14ac:dyDescent="0.25">
      <c r="B12" s="78"/>
      <c r="K12" s="375">
        <f>+'Regla DFA'!F15</f>
        <v>45291</v>
      </c>
      <c r="L12" s="376"/>
    </row>
    <row r="13" spans="2:12" s="5" customFormat="1" ht="29.25" customHeight="1" thickBot="1" x14ac:dyDescent="0.3">
      <c r="B13" s="79" t="s">
        <v>1</v>
      </c>
      <c r="C13" s="80"/>
      <c r="D13" s="81" t="s">
        <v>32</v>
      </c>
      <c r="E13" s="82"/>
      <c r="F13" s="82"/>
      <c r="G13" s="82"/>
      <c r="H13" s="81" t="s">
        <v>33</v>
      </c>
      <c r="I13" s="82"/>
      <c r="J13" s="82"/>
      <c r="K13" s="83"/>
      <c r="L13" s="377" t="s">
        <v>34</v>
      </c>
    </row>
    <row r="14" spans="2:12" s="5" customFormat="1" ht="36.75" customHeight="1" thickTop="1" thickBot="1" x14ac:dyDescent="0.3">
      <c r="B14" s="84"/>
      <c r="C14" s="85"/>
      <c r="D14" s="86" t="s">
        <v>35</v>
      </c>
      <c r="E14" s="87" t="s">
        <v>36</v>
      </c>
      <c r="F14" s="88" t="s">
        <v>37</v>
      </c>
      <c r="G14" s="89" t="s">
        <v>38</v>
      </c>
      <c r="H14" s="86" t="s">
        <v>35</v>
      </c>
      <c r="I14" s="87" t="s">
        <v>36</v>
      </c>
      <c r="J14" s="88" t="s">
        <v>37</v>
      </c>
      <c r="K14" s="90" t="s">
        <v>38</v>
      </c>
      <c r="L14" s="378"/>
    </row>
    <row r="15" spans="2:12" s="20" customFormat="1" ht="21" customHeight="1" thickTop="1" x14ac:dyDescent="0.25">
      <c r="B15" s="15"/>
      <c r="C15" s="91" t="s">
        <v>39</v>
      </c>
      <c r="D15" s="92">
        <f>+D37</f>
        <v>211587768.76999998</v>
      </c>
      <c r="E15" s="93">
        <f>+E37</f>
        <v>6864511.1399999987</v>
      </c>
      <c r="F15" s="94">
        <f>+F37</f>
        <v>15587400.49</v>
      </c>
      <c r="G15" s="95">
        <f>SUM(D15:F15)</f>
        <v>234039680.39999998</v>
      </c>
      <c r="H15" s="92">
        <f>+H37</f>
        <v>193404942.75</v>
      </c>
      <c r="I15" s="93">
        <f>+I37</f>
        <v>6534108.8399999999</v>
      </c>
      <c r="J15" s="93">
        <f>+J37</f>
        <v>14889865.51</v>
      </c>
      <c r="K15" s="96">
        <f>SUM(H15:J15)</f>
        <v>214828917.09999999</v>
      </c>
      <c r="L15" s="97">
        <f>IF(ISERROR((ABS(G15)-ABS(K15))/ABS(K15)),"",(ABS(G15)-ABS(K15))/ABS(K15))</f>
        <v>8.9423544834318691E-2</v>
      </c>
    </row>
    <row r="16" spans="2:12" s="20" customFormat="1" ht="15.95" customHeight="1" x14ac:dyDescent="0.25">
      <c r="B16" s="98"/>
      <c r="C16" s="99"/>
      <c r="D16" s="100"/>
      <c r="E16" s="100"/>
      <c r="F16" s="100"/>
      <c r="G16" s="101"/>
      <c r="H16" s="102"/>
      <c r="I16" s="103"/>
      <c r="J16" s="103"/>
      <c r="K16" s="104"/>
      <c r="L16" s="105"/>
    </row>
    <row r="17" spans="2:16" s="20" customFormat="1" ht="25.5" customHeight="1" thickBot="1" x14ac:dyDescent="0.3">
      <c r="B17" s="106"/>
      <c r="C17" s="107" t="s">
        <v>6</v>
      </c>
      <c r="D17" s="108" t="s">
        <v>7</v>
      </c>
      <c r="E17" s="109"/>
      <c r="F17" s="110"/>
      <c r="G17" s="111">
        <f>SUM(D17:F17)</f>
        <v>0</v>
      </c>
      <c r="H17" s="108" t="s">
        <v>7</v>
      </c>
      <c r="I17" s="109"/>
      <c r="J17" s="110"/>
      <c r="K17" s="112">
        <f>SUM(H17:J17)</f>
        <v>0</v>
      </c>
      <c r="L17" s="113" t="str">
        <f>IF(ISERROR((ABS(K17)-ABS(#REF!))/ABS(#REF!)),"",(ABS(K17)-ABS(#REF!))/ABS(#REF!))</f>
        <v/>
      </c>
    </row>
    <row r="18" spans="2:16" ht="5.0999999999999996" customHeight="1" thickTop="1" x14ac:dyDescent="0.25">
      <c r="K18" s="114"/>
      <c r="L18" s="114"/>
    </row>
    <row r="19" spans="2:16" x14ac:dyDescent="0.25">
      <c r="K19" s="114"/>
      <c r="L19" s="114"/>
    </row>
    <row r="20" spans="2:16" ht="5.0999999999999996" customHeight="1" x14ac:dyDescent="0.25">
      <c r="K20" s="114"/>
      <c r="L20" s="114"/>
    </row>
    <row r="21" spans="2:16" ht="30" customHeight="1" x14ac:dyDescent="0.25">
      <c r="B21" s="115" t="s">
        <v>8</v>
      </c>
      <c r="C21" s="116"/>
      <c r="D21" s="116"/>
      <c r="E21" s="116"/>
      <c r="F21" s="116"/>
      <c r="G21" s="116"/>
      <c r="H21" s="116"/>
      <c r="I21" s="116"/>
      <c r="J21" s="116"/>
      <c r="K21" s="117"/>
      <c r="L21" s="118"/>
    </row>
    <row r="22" spans="2:16" s="127" customFormat="1" ht="26.25" customHeight="1" x14ac:dyDescent="0.25">
      <c r="B22" s="119" t="s">
        <v>11</v>
      </c>
      <c r="C22" s="120" t="s">
        <v>12</v>
      </c>
      <c r="D22" s="121">
        <v>238868723.91</v>
      </c>
      <c r="E22" s="122">
        <v>6963617.0199999996</v>
      </c>
      <c r="F22" s="123">
        <v>15675101.23</v>
      </c>
      <c r="G22" s="124">
        <f>SUM(D22:F22)</f>
        <v>261507442.16</v>
      </c>
      <c r="H22" s="121">
        <v>218835646.14000002</v>
      </c>
      <c r="I22" s="122">
        <v>6632502.7299999995</v>
      </c>
      <c r="J22" s="123">
        <v>14975297.9</v>
      </c>
      <c r="K22" s="125">
        <f>SUM(H22:J22)</f>
        <v>240443446.77000001</v>
      </c>
      <c r="L22" s="126">
        <f t="shared" ref="L22:L32" si="0">IF(ISERROR((ABS(G22)-ABS(K22))/ABS(K22)),"",(ABS(G22)-ABS(K22))/ABS(K22))</f>
        <v>8.7604780554277631E-2</v>
      </c>
    </row>
    <row r="23" spans="2:16" s="127" customFormat="1" ht="20.100000000000001" customHeight="1" x14ac:dyDescent="0.2">
      <c r="B23" s="128" t="s">
        <v>13</v>
      </c>
      <c r="C23" s="129" t="s">
        <v>14</v>
      </c>
      <c r="D23" s="121">
        <v>-11632.939999999999</v>
      </c>
      <c r="E23" s="130">
        <v>0</v>
      </c>
      <c r="F23" s="123">
        <v>0</v>
      </c>
      <c r="G23" s="131">
        <f t="shared" ref="G23:G33" si="1">SUM(D23:E23)</f>
        <v>-11632.939999999999</v>
      </c>
      <c r="H23" s="132">
        <v>0</v>
      </c>
      <c r="I23" s="130">
        <v>0</v>
      </c>
      <c r="J23" s="123">
        <v>0</v>
      </c>
      <c r="K23" s="133">
        <f>SUM(H23:I23)</f>
        <v>0</v>
      </c>
      <c r="L23" s="126" t="str">
        <f t="shared" si="0"/>
        <v/>
      </c>
      <c r="N23" s="134"/>
      <c r="O23" s="134"/>
      <c r="P23" s="134"/>
    </row>
    <row r="24" spans="2:16" s="127" customFormat="1" ht="24.75" customHeight="1" x14ac:dyDescent="0.25">
      <c r="B24" s="128" t="s">
        <v>13</v>
      </c>
      <c r="C24" s="129" t="s">
        <v>15</v>
      </c>
      <c r="D24" s="132"/>
      <c r="E24" s="130"/>
      <c r="F24" s="135"/>
      <c r="G24" s="131">
        <f t="shared" si="1"/>
        <v>0</v>
      </c>
      <c r="H24" s="132"/>
      <c r="I24" s="130"/>
      <c r="J24" s="135"/>
      <c r="K24" s="133">
        <f>SUM(H24:I24)</f>
        <v>0</v>
      </c>
      <c r="L24" s="126" t="str">
        <f t="shared" si="0"/>
        <v/>
      </c>
    </row>
    <row r="25" spans="2:16" s="127" customFormat="1" ht="24.95" customHeight="1" x14ac:dyDescent="0.2">
      <c r="B25" s="128" t="s">
        <v>11</v>
      </c>
      <c r="C25" s="129" t="s">
        <v>16</v>
      </c>
      <c r="D25" s="132"/>
      <c r="E25" s="130"/>
      <c r="F25" s="135"/>
      <c r="G25" s="131">
        <f t="shared" si="1"/>
        <v>0</v>
      </c>
      <c r="H25" s="132"/>
      <c r="I25" s="130"/>
      <c r="J25" s="135"/>
      <c r="K25" s="133">
        <f>SUM(H25:I25)</f>
        <v>0</v>
      </c>
      <c r="L25" s="126" t="str">
        <f t="shared" si="0"/>
        <v/>
      </c>
      <c r="N25" s="134"/>
      <c r="O25" s="134"/>
      <c r="P25" s="134"/>
    </row>
    <row r="26" spans="2:16" s="127" customFormat="1" ht="64.5" customHeight="1" x14ac:dyDescent="0.2">
      <c r="B26" s="128" t="s">
        <v>17</v>
      </c>
      <c r="C26" s="129" t="s">
        <v>18</v>
      </c>
      <c r="D26" s="132"/>
      <c r="E26" s="130"/>
      <c r="F26" s="135"/>
      <c r="G26" s="131"/>
      <c r="H26" s="132"/>
      <c r="I26" s="130"/>
      <c r="J26" s="135"/>
      <c r="K26" s="133"/>
      <c r="L26" s="126"/>
      <c r="N26" s="134"/>
      <c r="O26" s="134"/>
      <c r="P26" s="134"/>
    </row>
    <row r="27" spans="2:16" s="127" customFormat="1" ht="24.95" customHeight="1" x14ac:dyDescent="0.2">
      <c r="B27" s="128" t="s">
        <v>13</v>
      </c>
      <c r="C27" s="129" t="s">
        <v>19</v>
      </c>
      <c r="D27" s="132"/>
      <c r="E27" s="130"/>
      <c r="F27" s="135"/>
      <c r="G27" s="131">
        <f t="shared" si="1"/>
        <v>0</v>
      </c>
      <c r="H27" s="132"/>
      <c r="I27" s="130"/>
      <c r="J27" s="135"/>
      <c r="K27" s="133">
        <f>SUM(H27:I27)</f>
        <v>0</v>
      </c>
      <c r="L27" s="126" t="str">
        <f t="shared" si="0"/>
        <v/>
      </c>
      <c r="N27" s="134"/>
      <c r="O27" s="134"/>
      <c r="P27" s="134"/>
    </row>
    <row r="28" spans="2:16" s="127" customFormat="1" ht="24.95" hidden="1" customHeight="1" x14ac:dyDescent="0.2">
      <c r="B28" s="119" t="s">
        <v>11</v>
      </c>
      <c r="C28" s="129" t="s">
        <v>20</v>
      </c>
      <c r="D28" s="132"/>
      <c r="E28" s="130"/>
      <c r="F28" s="135"/>
      <c r="G28" s="131"/>
      <c r="H28" s="132"/>
      <c r="I28" s="130"/>
      <c r="J28" s="135"/>
      <c r="K28" s="133"/>
      <c r="L28" s="126" t="str">
        <f t="shared" si="0"/>
        <v/>
      </c>
      <c r="N28" s="134"/>
      <c r="O28" s="134"/>
      <c r="P28" s="134"/>
    </row>
    <row r="29" spans="2:16" s="127" customFormat="1" ht="24.95" hidden="1" customHeight="1" x14ac:dyDescent="0.2">
      <c r="B29" s="128" t="s">
        <v>13</v>
      </c>
      <c r="C29" s="129" t="s">
        <v>21</v>
      </c>
      <c r="D29" s="132"/>
      <c r="E29" s="130"/>
      <c r="F29" s="135"/>
      <c r="G29" s="131">
        <f>SUM(D29:F29)</f>
        <v>0</v>
      </c>
      <c r="H29" s="132"/>
      <c r="I29" s="130"/>
      <c r="J29" s="135"/>
      <c r="K29" s="133">
        <f t="shared" ref="K29:K36" si="2">SUM(H29:I29)</f>
        <v>0</v>
      </c>
      <c r="L29" s="126" t="str">
        <f t="shared" si="0"/>
        <v/>
      </c>
      <c r="N29" s="134"/>
      <c r="O29" s="134"/>
      <c r="P29" s="134"/>
    </row>
    <row r="30" spans="2:16" s="127" customFormat="1" ht="47.25" customHeight="1" x14ac:dyDescent="0.2">
      <c r="B30" s="128" t="s">
        <v>13</v>
      </c>
      <c r="C30" s="129" t="s">
        <v>22</v>
      </c>
      <c r="D30" s="132"/>
      <c r="E30" s="130"/>
      <c r="F30" s="135"/>
      <c r="G30" s="131">
        <f>SUM(D30:F30)</f>
        <v>0</v>
      </c>
      <c r="H30" s="132"/>
      <c r="I30" s="130"/>
      <c r="J30" s="135"/>
      <c r="K30" s="133">
        <f t="shared" si="2"/>
        <v>0</v>
      </c>
      <c r="L30" s="126" t="str">
        <f t="shared" si="0"/>
        <v/>
      </c>
      <c r="N30" s="134"/>
      <c r="O30" s="134"/>
      <c r="P30" s="134"/>
    </row>
    <row r="31" spans="2:16" s="127" customFormat="1" ht="27.75" customHeight="1" thickBot="1" x14ac:dyDescent="0.3">
      <c r="B31" s="136"/>
      <c r="C31" s="129" t="s">
        <v>40</v>
      </c>
      <c r="D31" s="137"/>
      <c r="E31" s="138"/>
      <c r="F31" s="139"/>
      <c r="G31" s="140">
        <f t="shared" si="1"/>
        <v>0</v>
      </c>
      <c r="H31" s="137"/>
      <c r="I31" s="138"/>
      <c r="J31" s="139"/>
      <c r="K31" s="141">
        <f t="shared" si="2"/>
        <v>0</v>
      </c>
      <c r="L31" s="142" t="str">
        <f t="shared" si="0"/>
        <v/>
      </c>
    </row>
    <row r="32" spans="2:16" s="127" customFormat="1" ht="24" customHeight="1" thickTop="1" thickBot="1" x14ac:dyDescent="0.3">
      <c r="B32" s="143" t="s">
        <v>24</v>
      </c>
      <c r="C32" s="144"/>
      <c r="D32" s="145">
        <f>SUM(D22:D31)</f>
        <v>238857090.97</v>
      </c>
      <c r="E32" s="146">
        <f>SUM(E22:E31)</f>
        <v>6963617.0199999996</v>
      </c>
      <c r="F32" s="147">
        <f>SUM(F22:F31)</f>
        <v>15675101.23</v>
      </c>
      <c r="G32" s="148">
        <f>SUM(D32:F32)</f>
        <v>261495809.22</v>
      </c>
      <c r="H32" s="145">
        <f>SUM(H22:H31)</f>
        <v>218835646.14000002</v>
      </c>
      <c r="I32" s="146">
        <f>SUM(I22:I31)</f>
        <v>6632502.7299999995</v>
      </c>
      <c r="J32" s="146">
        <f>SUM(J22:J31)</f>
        <v>14975297.9</v>
      </c>
      <c r="K32" s="149">
        <f>SUM(H32:J32)</f>
        <v>240443446.77000001</v>
      </c>
      <c r="L32" s="150">
        <f t="shared" si="0"/>
        <v>8.755639936462048E-2</v>
      </c>
    </row>
    <row r="33" spans="2:16" s="5" customFormat="1" ht="20.100000000000001" customHeight="1" thickTop="1" x14ac:dyDescent="0.2">
      <c r="B33" s="151"/>
      <c r="C33" s="152" t="s">
        <v>25</v>
      </c>
      <c r="D33" s="153"/>
      <c r="E33" s="154"/>
      <c r="F33" s="155"/>
      <c r="G33" s="156">
        <f t="shared" si="1"/>
        <v>0</v>
      </c>
      <c r="H33" s="153"/>
      <c r="I33" s="154"/>
      <c r="J33" s="155"/>
      <c r="K33" s="157">
        <f t="shared" si="2"/>
        <v>0</v>
      </c>
      <c r="L33" s="158"/>
      <c r="N33" s="39"/>
      <c r="O33" s="39"/>
      <c r="P33" s="39"/>
    </row>
    <row r="34" spans="2:16" s="127" customFormat="1" ht="92.25" customHeight="1" x14ac:dyDescent="0.25">
      <c r="B34" s="128" t="s">
        <v>13</v>
      </c>
      <c r="C34" s="129" t="s">
        <v>41</v>
      </c>
      <c r="D34" s="132">
        <v>-8464279.3499999996</v>
      </c>
      <c r="E34" s="130">
        <v>-94000.19</v>
      </c>
      <c r="F34" s="135">
        <v>-52700.740000000005</v>
      </c>
      <c r="G34" s="131">
        <f>+D34+E34+F34</f>
        <v>-8610980.2799999993</v>
      </c>
      <c r="H34" s="132">
        <v>-7726780.2999999998</v>
      </c>
      <c r="I34" s="130">
        <v>-93236.89</v>
      </c>
      <c r="J34" s="135">
        <v>-50432.39</v>
      </c>
      <c r="K34" s="133">
        <f>SUM(H34:J34)</f>
        <v>-7870449.5799999991</v>
      </c>
      <c r="L34" s="126">
        <f t="shared" ref="L34:L37" si="3">IF(ISERROR((ABS(G34)-ABS(K34))/ABS(K34)),"",(ABS(G34)-ABS(K34))/ABS(K34))</f>
        <v>9.4090012580958587E-2</v>
      </c>
    </row>
    <row r="35" spans="2:16" s="127" customFormat="1" ht="62.25" customHeight="1" x14ac:dyDescent="0.2">
      <c r="B35" s="128" t="s">
        <v>13</v>
      </c>
      <c r="C35" s="129" t="s">
        <v>42</v>
      </c>
      <c r="D35" s="132">
        <v>-18805042.850000001</v>
      </c>
      <c r="E35" s="130">
        <v>-5105.6899999999996</v>
      </c>
      <c r="F35" s="135">
        <v>-35000</v>
      </c>
      <c r="G35" s="131">
        <f>+D35+E35+F35</f>
        <v>-18845148.540000003</v>
      </c>
      <c r="H35" s="132">
        <v>-17703923.09</v>
      </c>
      <c r="I35" s="130">
        <v>-5157</v>
      </c>
      <c r="J35" s="135">
        <v>-35000</v>
      </c>
      <c r="K35" s="133">
        <f>SUM(H35:J35)</f>
        <v>-17744080.09</v>
      </c>
      <c r="L35" s="126">
        <f t="shared" si="3"/>
        <v>6.2052720930882758E-2</v>
      </c>
      <c r="N35" s="134"/>
      <c r="O35" s="134"/>
      <c r="P35" s="134"/>
    </row>
    <row r="36" spans="2:16" s="127" customFormat="1" ht="43.5" customHeight="1" thickBot="1" x14ac:dyDescent="0.25">
      <c r="B36" s="128" t="s">
        <v>13</v>
      </c>
      <c r="C36" s="129" t="s">
        <v>43</v>
      </c>
      <c r="D36" s="132"/>
      <c r="E36" s="130"/>
      <c r="F36" s="135"/>
      <c r="G36" s="131">
        <f>+D36+E36+F36</f>
        <v>0</v>
      </c>
      <c r="H36" s="132"/>
      <c r="I36" s="130"/>
      <c r="J36" s="135"/>
      <c r="K36" s="133">
        <f t="shared" si="2"/>
        <v>0</v>
      </c>
      <c r="L36" s="142" t="str">
        <f t="shared" si="3"/>
        <v/>
      </c>
      <c r="N36" s="134"/>
      <c r="O36" s="134"/>
      <c r="P36" s="134"/>
    </row>
    <row r="37" spans="2:16" s="20" customFormat="1" ht="24.95" customHeight="1" thickTop="1" thickBot="1" x14ac:dyDescent="0.3">
      <c r="B37" s="159" t="s">
        <v>44</v>
      </c>
      <c r="C37" s="160"/>
      <c r="D37" s="161">
        <f>+D32+SUM(D34:D36)</f>
        <v>211587768.76999998</v>
      </c>
      <c r="E37" s="162">
        <f>SUM(E32:E36)</f>
        <v>6864511.1399999987</v>
      </c>
      <c r="F37" s="163">
        <f>SUM(F32:F36)</f>
        <v>15587400.49</v>
      </c>
      <c r="G37" s="163">
        <f>SUM(D37:F37)</f>
        <v>234039680.39999998</v>
      </c>
      <c r="H37" s="161">
        <f>+H32+SUM(H34:H36)</f>
        <v>193404942.75</v>
      </c>
      <c r="I37" s="162">
        <f>SUM(I32:I36)</f>
        <v>6534108.8399999999</v>
      </c>
      <c r="J37" s="162">
        <f>SUM(J32:J36)</f>
        <v>14889865.51</v>
      </c>
      <c r="K37" s="164">
        <f>SUM(H37:J37)</f>
        <v>214828917.09999999</v>
      </c>
      <c r="L37" s="165">
        <f t="shared" si="3"/>
        <v>8.9423544834318691E-2</v>
      </c>
      <c r="N37" s="127"/>
      <c r="O37" s="127"/>
      <c r="P37" s="127"/>
    </row>
    <row r="38" spans="2:16" ht="15.75" thickTop="1" x14ac:dyDescent="0.25">
      <c r="D38" s="39"/>
      <c r="E38" s="39"/>
      <c r="F38" s="39"/>
      <c r="G38" s="35"/>
      <c r="H38" s="35"/>
      <c r="I38" s="35"/>
      <c r="J38" s="35"/>
      <c r="K38" s="35"/>
      <c r="L38" s="39"/>
      <c r="N38" s="39"/>
      <c r="O38" s="39"/>
      <c r="P38" s="39"/>
    </row>
    <row r="39" spans="2:16" x14ac:dyDescent="0.25">
      <c r="D39" s="166"/>
      <c r="E39" s="166"/>
      <c r="F39" s="166"/>
      <c r="G39" s="166"/>
    </row>
    <row r="40" spans="2:16" x14ac:dyDescent="0.25">
      <c r="D40" s="166"/>
      <c r="E40" s="166"/>
      <c r="F40" s="166"/>
      <c r="G40" s="166"/>
    </row>
    <row r="41" spans="2:16" customFormat="1" x14ac:dyDescent="0.25"/>
    <row r="42" spans="2:16" customFormat="1" ht="15.75" customHeight="1" x14ac:dyDescent="0.25"/>
    <row r="43" spans="2:16" customFormat="1" ht="15.75" customHeight="1" x14ac:dyDescent="0.25"/>
    <row r="44" spans="2:16" customFormat="1" ht="15.75" customHeight="1" x14ac:dyDescent="0.25"/>
    <row r="45" spans="2:16" customFormat="1" ht="15.75" customHeight="1" x14ac:dyDescent="0.25"/>
    <row r="46" spans="2:16" customFormat="1" ht="15.75" customHeight="1" x14ac:dyDescent="0.25"/>
    <row r="47" spans="2:16" customFormat="1" x14ac:dyDescent="0.25"/>
    <row r="48" spans="2:16" customFormat="1" x14ac:dyDescent="0.25"/>
  </sheetData>
  <mergeCells count="2">
    <mergeCell ref="K12:L12"/>
    <mergeCell ref="L13:L14"/>
  </mergeCells>
  <printOptions horizontalCentered="1"/>
  <pageMargins left="0.19685039370078741" right="0.19685039370078741" top="0.19685039370078741" bottom="0.19685039370078741" header="0" footer="0.19685039370078741"/>
  <pageSetup paperSize="9" scale="80" orientation="landscape" r:id="rId1"/>
  <headerFooter alignWithMargins="0">
    <oddFooter>&amp;L&amp;"Arial,Cursiva"&amp;6&amp;F &amp;A</oddFooter>
  </headerFooter>
  <customProperties>
    <customPr name="_pios_id" r:id="rId2"/>
    <customPr name="EpmWorksheetKeyString_GUID" r:id="rId3"/>
  </customPropertie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4E673-FFE0-4F99-BD43-33457E502526}">
  <sheetPr>
    <pageSetUpPr fitToPage="1"/>
  </sheetPr>
  <dimension ref="A3:I44"/>
  <sheetViews>
    <sheetView showGridLines="0" showZeros="0" workbookViewId="0"/>
  </sheetViews>
  <sheetFormatPr baseColWidth="10" defaultRowHeight="12.75" x14ac:dyDescent="0.2"/>
  <cols>
    <col min="1" max="1" width="5" style="2" customWidth="1"/>
    <col min="2" max="2" width="32.7109375" style="2" customWidth="1"/>
    <col min="3" max="9" width="14.7109375" style="2" customWidth="1"/>
    <col min="10" max="250" width="11.42578125" style="2"/>
    <col min="251" max="251" width="0.28515625" style="2" customWidth="1"/>
    <col min="252" max="252" width="4" style="2" customWidth="1"/>
    <col min="253" max="253" width="53.85546875" style="2" customWidth="1"/>
    <col min="254" max="261" width="14.7109375" style="2" customWidth="1"/>
    <col min="262" max="262" width="11.42578125" style="2"/>
    <col min="263" max="263" width="8.85546875" style="2" customWidth="1"/>
    <col min="264" max="264" width="11.42578125" style="2"/>
    <col min="265" max="265" width="15.42578125" style="2" customWidth="1"/>
    <col min="266" max="506" width="11.42578125" style="2"/>
    <col min="507" max="507" width="0.28515625" style="2" customWidth="1"/>
    <col min="508" max="508" width="4" style="2" customWidth="1"/>
    <col min="509" max="509" width="53.85546875" style="2" customWidth="1"/>
    <col min="510" max="517" width="14.7109375" style="2" customWidth="1"/>
    <col min="518" max="518" width="11.42578125" style="2"/>
    <col min="519" max="519" width="8.85546875" style="2" customWidth="1"/>
    <col min="520" max="520" width="11.42578125" style="2"/>
    <col min="521" max="521" width="15.42578125" style="2" customWidth="1"/>
    <col min="522" max="762" width="11.42578125" style="2"/>
    <col min="763" max="763" width="0.28515625" style="2" customWidth="1"/>
    <col min="764" max="764" width="4" style="2" customWidth="1"/>
    <col min="765" max="765" width="53.85546875" style="2" customWidth="1"/>
    <col min="766" max="773" width="14.7109375" style="2" customWidth="1"/>
    <col min="774" max="774" width="11.42578125" style="2"/>
    <col min="775" max="775" width="8.85546875" style="2" customWidth="1"/>
    <col min="776" max="776" width="11.42578125" style="2"/>
    <col min="777" max="777" width="15.42578125" style="2" customWidth="1"/>
    <col min="778" max="1018" width="11.42578125" style="2"/>
    <col min="1019" max="1019" width="0.28515625" style="2" customWidth="1"/>
    <col min="1020" max="1020" width="4" style="2" customWidth="1"/>
    <col min="1021" max="1021" width="53.85546875" style="2" customWidth="1"/>
    <col min="1022" max="1029" width="14.7109375" style="2" customWidth="1"/>
    <col min="1030" max="1030" width="11.42578125" style="2"/>
    <col min="1031" max="1031" width="8.85546875" style="2" customWidth="1"/>
    <col min="1032" max="1032" width="11.42578125" style="2"/>
    <col min="1033" max="1033" width="15.42578125" style="2" customWidth="1"/>
    <col min="1034" max="1274" width="11.42578125" style="2"/>
    <col min="1275" max="1275" width="0.28515625" style="2" customWidth="1"/>
    <col min="1276" max="1276" width="4" style="2" customWidth="1"/>
    <col min="1277" max="1277" width="53.85546875" style="2" customWidth="1"/>
    <col min="1278" max="1285" width="14.7109375" style="2" customWidth="1"/>
    <col min="1286" max="1286" width="11.42578125" style="2"/>
    <col min="1287" max="1287" width="8.85546875" style="2" customWidth="1"/>
    <col min="1288" max="1288" width="11.42578125" style="2"/>
    <col min="1289" max="1289" width="15.42578125" style="2" customWidth="1"/>
    <col min="1290" max="1530" width="11.42578125" style="2"/>
    <col min="1531" max="1531" width="0.28515625" style="2" customWidth="1"/>
    <col min="1532" max="1532" width="4" style="2" customWidth="1"/>
    <col min="1533" max="1533" width="53.85546875" style="2" customWidth="1"/>
    <col min="1534" max="1541" width="14.7109375" style="2" customWidth="1"/>
    <col min="1542" max="1542" width="11.42578125" style="2"/>
    <col min="1543" max="1543" width="8.85546875" style="2" customWidth="1"/>
    <col min="1544" max="1544" width="11.42578125" style="2"/>
    <col min="1545" max="1545" width="15.42578125" style="2" customWidth="1"/>
    <col min="1546" max="1786" width="11.42578125" style="2"/>
    <col min="1787" max="1787" width="0.28515625" style="2" customWidth="1"/>
    <col min="1788" max="1788" width="4" style="2" customWidth="1"/>
    <col min="1789" max="1789" width="53.85546875" style="2" customWidth="1"/>
    <col min="1790" max="1797" width="14.7109375" style="2" customWidth="1"/>
    <col min="1798" max="1798" width="11.42578125" style="2"/>
    <col min="1799" max="1799" width="8.85546875" style="2" customWidth="1"/>
    <col min="1800" max="1800" width="11.42578125" style="2"/>
    <col min="1801" max="1801" width="15.42578125" style="2" customWidth="1"/>
    <col min="1802" max="2042" width="11.42578125" style="2"/>
    <col min="2043" max="2043" width="0.28515625" style="2" customWidth="1"/>
    <col min="2044" max="2044" width="4" style="2" customWidth="1"/>
    <col min="2045" max="2045" width="53.85546875" style="2" customWidth="1"/>
    <col min="2046" max="2053" width="14.7109375" style="2" customWidth="1"/>
    <col min="2054" max="2054" width="11.42578125" style="2"/>
    <col min="2055" max="2055" width="8.85546875" style="2" customWidth="1"/>
    <col min="2056" max="2056" width="11.42578125" style="2"/>
    <col min="2057" max="2057" width="15.42578125" style="2" customWidth="1"/>
    <col min="2058" max="2298" width="11.42578125" style="2"/>
    <col min="2299" max="2299" width="0.28515625" style="2" customWidth="1"/>
    <col min="2300" max="2300" width="4" style="2" customWidth="1"/>
    <col min="2301" max="2301" width="53.85546875" style="2" customWidth="1"/>
    <col min="2302" max="2309" width="14.7109375" style="2" customWidth="1"/>
    <col min="2310" max="2310" width="11.42578125" style="2"/>
    <col min="2311" max="2311" width="8.85546875" style="2" customWidth="1"/>
    <col min="2312" max="2312" width="11.42578125" style="2"/>
    <col min="2313" max="2313" width="15.42578125" style="2" customWidth="1"/>
    <col min="2314" max="2554" width="11.42578125" style="2"/>
    <col min="2555" max="2555" width="0.28515625" style="2" customWidth="1"/>
    <col min="2556" max="2556" width="4" style="2" customWidth="1"/>
    <col min="2557" max="2557" width="53.85546875" style="2" customWidth="1"/>
    <col min="2558" max="2565" width="14.7109375" style="2" customWidth="1"/>
    <col min="2566" max="2566" width="11.42578125" style="2"/>
    <col min="2567" max="2567" width="8.85546875" style="2" customWidth="1"/>
    <col min="2568" max="2568" width="11.42578125" style="2"/>
    <col min="2569" max="2569" width="15.42578125" style="2" customWidth="1"/>
    <col min="2570" max="2810" width="11.42578125" style="2"/>
    <col min="2811" max="2811" width="0.28515625" style="2" customWidth="1"/>
    <col min="2812" max="2812" width="4" style="2" customWidth="1"/>
    <col min="2813" max="2813" width="53.85546875" style="2" customWidth="1"/>
    <col min="2814" max="2821" width="14.7109375" style="2" customWidth="1"/>
    <col min="2822" max="2822" width="11.42578125" style="2"/>
    <col min="2823" max="2823" width="8.85546875" style="2" customWidth="1"/>
    <col min="2824" max="2824" width="11.42578125" style="2"/>
    <col min="2825" max="2825" width="15.42578125" style="2" customWidth="1"/>
    <col min="2826" max="3066" width="11.42578125" style="2"/>
    <col min="3067" max="3067" width="0.28515625" style="2" customWidth="1"/>
    <col min="3068" max="3068" width="4" style="2" customWidth="1"/>
    <col min="3069" max="3069" width="53.85546875" style="2" customWidth="1"/>
    <col min="3070" max="3077" width="14.7109375" style="2" customWidth="1"/>
    <col min="3078" max="3078" width="11.42578125" style="2"/>
    <col min="3079" max="3079" width="8.85546875" style="2" customWidth="1"/>
    <col min="3080" max="3080" width="11.42578125" style="2"/>
    <col min="3081" max="3081" width="15.42578125" style="2" customWidth="1"/>
    <col min="3082" max="3322" width="11.42578125" style="2"/>
    <col min="3323" max="3323" width="0.28515625" style="2" customWidth="1"/>
    <col min="3324" max="3324" width="4" style="2" customWidth="1"/>
    <col min="3325" max="3325" width="53.85546875" style="2" customWidth="1"/>
    <col min="3326" max="3333" width="14.7109375" style="2" customWidth="1"/>
    <col min="3334" max="3334" width="11.42578125" style="2"/>
    <col min="3335" max="3335" width="8.85546875" style="2" customWidth="1"/>
    <col min="3336" max="3336" width="11.42578125" style="2"/>
    <col min="3337" max="3337" width="15.42578125" style="2" customWidth="1"/>
    <col min="3338" max="3578" width="11.42578125" style="2"/>
    <col min="3579" max="3579" width="0.28515625" style="2" customWidth="1"/>
    <col min="3580" max="3580" width="4" style="2" customWidth="1"/>
    <col min="3581" max="3581" width="53.85546875" style="2" customWidth="1"/>
    <col min="3582" max="3589" width="14.7109375" style="2" customWidth="1"/>
    <col min="3590" max="3590" width="11.42578125" style="2"/>
    <col min="3591" max="3591" width="8.85546875" style="2" customWidth="1"/>
    <col min="3592" max="3592" width="11.42578125" style="2"/>
    <col min="3593" max="3593" width="15.42578125" style="2" customWidth="1"/>
    <col min="3594" max="3834" width="11.42578125" style="2"/>
    <col min="3835" max="3835" width="0.28515625" style="2" customWidth="1"/>
    <col min="3836" max="3836" width="4" style="2" customWidth="1"/>
    <col min="3837" max="3837" width="53.85546875" style="2" customWidth="1"/>
    <col min="3838" max="3845" width="14.7109375" style="2" customWidth="1"/>
    <col min="3846" max="3846" width="11.42578125" style="2"/>
    <col min="3847" max="3847" width="8.85546875" style="2" customWidth="1"/>
    <col min="3848" max="3848" width="11.42578125" style="2"/>
    <col min="3849" max="3849" width="15.42578125" style="2" customWidth="1"/>
    <col min="3850" max="4090" width="11.42578125" style="2"/>
    <col min="4091" max="4091" width="0.28515625" style="2" customWidth="1"/>
    <col min="4092" max="4092" width="4" style="2" customWidth="1"/>
    <col min="4093" max="4093" width="53.85546875" style="2" customWidth="1"/>
    <col min="4094" max="4101" width="14.7109375" style="2" customWidth="1"/>
    <col min="4102" max="4102" width="11.42578125" style="2"/>
    <col min="4103" max="4103" width="8.85546875" style="2" customWidth="1"/>
    <col min="4104" max="4104" width="11.42578125" style="2"/>
    <col min="4105" max="4105" width="15.42578125" style="2" customWidth="1"/>
    <col min="4106" max="4346" width="11.42578125" style="2"/>
    <col min="4347" max="4347" width="0.28515625" style="2" customWidth="1"/>
    <col min="4348" max="4348" width="4" style="2" customWidth="1"/>
    <col min="4349" max="4349" width="53.85546875" style="2" customWidth="1"/>
    <col min="4350" max="4357" width="14.7109375" style="2" customWidth="1"/>
    <col min="4358" max="4358" width="11.42578125" style="2"/>
    <col min="4359" max="4359" width="8.85546875" style="2" customWidth="1"/>
    <col min="4360" max="4360" width="11.42578125" style="2"/>
    <col min="4361" max="4361" width="15.42578125" style="2" customWidth="1"/>
    <col min="4362" max="4602" width="11.42578125" style="2"/>
    <col min="4603" max="4603" width="0.28515625" style="2" customWidth="1"/>
    <col min="4604" max="4604" width="4" style="2" customWidth="1"/>
    <col min="4605" max="4605" width="53.85546875" style="2" customWidth="1"/>
    <col min="4606" max="4613" width="14.7109375" style="2" customWidth="1"/>
    <col min="4614" max="4614" width="11.42578125" style="2"/>
    <col min="4615" max="4615" width="8.85546875" style="2" customWidth="1"/>
    <col min="4616" max="4616" width="11.42578125" style="2"/>
    <col min="4617" max="4617" width="15.42578125" style="2" customWidth="1"/>
    <col min="4618" max="4858" width="11.42578125" style="2"/>
    <col min="4859" max="4859" width="0.28515625" style="2" customWidth="1"/>
    <col min="4860" max="4860" width="4" style="2" customWidth="1"/>
    <col min="4861" max="4861" width="53.85546875" style="2" customWidth="1"/>
    <col min="4862" max="4869" width="14.7109375" style="2" customWidth="1"/>
    <col min="4870" max="4870" width="11.42578125" style="2"/>
    <col min="4871" max="4871" width="8.85546875" style="2" customWidth="1"/>
    <col min="4872" max="4872" width="11.42578125" style="2"/>
    <col min="4873" max="4873" width="15.42578125" style="2" customWidth="1"/>
    <col min="4874" max="5114" width="11.42578125" style="2"/>
    <col min="5115" max="5115" width="0.28515625" style="2" customWidth="1"/>
    <col min="5116" max="5116" width="4" style="2" customWidth="1"/>
    <col min="5117" max="5117" width="53.85546875" style="2" customWidth="1"/>
    <col min="5118" max="5125" width="14.7109375" style="2" customWidth="1"/>
    <col min="5126" max="5126" width="11.42578125" style="2"/>
    <col min="5127" max="5127" width="8.85546875" style="2" customWidth="1"/>
    <col min="5128" max="5128" width="11.42578125" style="2"/>
    <col min="5129" max="5129" width="15.42578125" style="2" customWidth="1"/>
    <col min="5130" max="5370" width="11.42578125" style="2"/>
    <col min="5371" max="5371" width="0.28515625" style="2" customWidth="1"/>
    <col min="5372" max="5372" width="4" style="2" customWidth="1"/>
    <col min="5373" max="5373" width="53.85546875" style="2" customWidth="1"/>
    <col min="5374" max="5381" width="14.7109375" style="2" customWidth="1"/>
    <col min="5382" max="5382" width="11.42578125" style="2"/>
    <col min="5383" max="5383" width="8.85546875" style="2" customWidth="1"/>
    <col min="5384" max="5384" width="11.42578125" style="2"/>
    <col min="5385" max="5385" width="15.42578125" style="2" customWidth="1"/>
    <col min="5386" max="5626" width="11.42578125" style="2"/>
    <col min="5627" max="5627" width="0.28515625" style="2" customWidth="1"/>
    <col min="5628" max="5628" width="4" style="2" customWidth="1"/>
    <col min="5629" max="5629" width="53.85546875" style="2" customWidth="1"/>
    <col min="5630" max="5637" width="14.7109375" style="2" customWidth="1"/>
    <col min="5638" max="5638" width="11.42578125" style="2"/>
    <col min="5639" max="5639" width="8.85546875" style="2" customWidth="1"/>
    <col min="5640" max="5640" width="11.42578125" style="2"/>
    <col min="5641" max="5641" width="15.42578125" style="2" customWidth="1"/>
    <col min="5642" max="5882" width="11.42578125" style="2"/>
    <col min="5883" max="5883" width="0.28515625" style="2" customWidth="1"/>
    <col min="5884" max="5884" width="4" style="2" customWidth="1"/>
    <col min="5885" max="5885" width="53.85546875" style="2" customWidth="1"/>
    <col min="5886" max="5893" width="14.7109375" style="2" customWidth="1"/>
    <col min="5894" max="5894" width="11.42578125" style="2"/>
    <col min="5895" max="5895" width="8.85546875" style="2" customWidth="1"/>
    <col min="5896" max="5896" width="11.42578125" style="2"/>
    <col min="5897" max="5897" width="15.42578125" style="2" customWidth="1"/>
    <col min="5898" max="6138" width="11.42578125" style="2"/>
    <col min="6139" max="6139" width="0.28515625" style="2" customWidth="1"/>
    <col min="6140" max="6140" width="4" style="2" customWidth="1"/>
    <col min="6141" max="6141" width="53.85546875" style="2" customWidth="1"/>
    <col min="6142" max="6149" width="14.7109375" style="2" customWidth="1"/>
    <col min="6150" max="6150" width="11.42578125" style="2"/>
    <col min="6151" max="6151" width="8.85546875" style="2" customWidth="1"/>
    <col min="6152" max="6152" width="11.42578125" style="2"/>
    <col min="6153" max="6153" width="15.42578125" style="2" customWidth="1"/>
    <col min="6154" max="6394" width="11.42578125" style="2"/>
    <col min="6395" max="6395" width="0.28515625" style="2" customWidth="1"/>
    <col min="6396" max="6396" width="4" style="2" customWidth="1"/>
    <col min="6397" max="6397" width="53.85546875" style="2" customWidth="1"/>
    <col min="6398" max="6405" width="14.7109375" style="2" customWidth="1"/>
    <col min="6406" max="6406" width="11.42578125" style="2"/>
    <col min="6407" max="6407" width="8.85546875" style="2" customWidth="1"/>
    <col min="6408" max="6408" width="11.42578125" style="2"/>
    <col min="6409" max="6409" width="15.42578125" style="2" customWidth="1"/>
    <col min="6410" max="6650" width="11.42578125" style="2"/>
    <col min="6651" max="6651" width="0.28515625" style="2" customWidth="1"/>
    <col min="6652" max="6652" width="4" style="2" customWidth="1"/>
    <col min="6653" max="6653" width="53.85546875" style="2" customWidth="1"/>
    <col min="6654" max="6661" width="14.7109375" style="2" customWidth="1"/>
    <col min="6662" max="6662" width="11.42578125" style="2"/>
    <col min="6663" max="6663" width="8.85546875" style="2" customWidth="1"/>
    <col min="6664" max="6664" width="11.42578125" style="2"/>
    <col min="6665" max="6665" width="15.42578125" style="2" customWidth="1"/>
    <col min="6666" max="6906" width="11.42578125" style="2"/>
    <col min="6907" max="6907" width="0.28515625" style="2" customWidth="1"/>
    <col min="6908" max="6908" width="4" style="2" customWidth="1"/>
    <col min="6909" max="6909" width="53.85546875" style="2" customWidth="1"/>
    <col min="6910" max="6917" width="14.7109375" style="2" customWidth="1"/>
    <col min="6918" max="6918" width="11.42578125" style="2"/>
    <col min="6919" max="6919" width="8.85546875" style="2" customWidth="1"/>
    <col min="6920" max="6920" width="11.42578125" style="2"/>
    <col min="6921" max="6921" width="15.42578125" style="2" customWidth="1"/>
    <col min="6922" max="7162" width="11.42578125" style="2"/>
    <col min="7163" max="7163" width="0.28515625" style="2" customWidth="1"/>
    <col min="7164" max="7164" width="4" style="2" customWidth="1"/>
    <col min="7165" max="7165" width="53.85546875" style="2" customWidth="1"/>
    <col min="7166" max="7173" width="14.7109375" style="2" customWidth="1"/>
    <col min="7174" max="7174" width="11.42578125" style="2"/>
    <col min="7175" max="7175" width="8.85546875" style="2" customWidth="1"/>
    <col min="7176" max="7176" width="11.42578125" style="2"/>
    <col min="7177" max="7177" width="15.42578125" style="2" customWidth="1"/>
    <col min="7178" max="7418" width="11.42578125" style="2"/>
    <col min="7419" max="7419" width="0.28515625" style="2" customWidth="1"/>
    <col min="7420" max="7420" width="4" style="2" customWidth="1"/>
    <col min="7421" max="7421" width="53.85546875" style="2" customWidth="1"/>
    <col min="7422" max="7429" width="14.7109375" style="2" customWidth="1"/>
    <col min="7430" max="7430" width="11.42578125" style="2"/>
    <col min="7431" max="7431" width="8.85546875" style="2" customWidth="1"/>
    <col min="7432" max="7432" width="11.42578125" style="2"/>
    <col min="7433" max="7433" width="15.42578125" style="2" customWidth="1"/>
    <col min="7434" max="7674" width="11.42578125" style="2"/>
    <col min="7675" max="7675" width="0.28515625" style="2" customWidth="1"/>
    <col min="7676" max="7676" width="4" style="2" customWidth="1"/>
    <col min="7677" max="7677" width="53.85546875" style="2" customWidth="1"/>
    <col min="7678" max="7685" width="14.7109375" style="2" customWidth="1"/>
    <col min="7686" max="7686" width="11.42578125" style="2"/>
    <col min="7687" max="7687" width="8.85546875" style="2" customWidth="1"/>
    <col min="7688" max="7688" width="11.42578125" style="2"/>
    <col min="7689" max="7689" width="15.42578125" style="2" customWidth="1"/>
    <col min="7690" max="7930" width="11.42578125" style="2"/>
    <col min="7931" max="7931" width="0.28515625" style="2" customWidth="1"/>
    <col min="7932" max="7932" width="4" style="2" customWidth="1"/>
    <col min="7933" max="7933" width="53.85546875" style="2" customWidth="1"/>
    <col min="7934" max="7941" width="14.7109375" style="2" customWidth="1"/>
    <col min="7942" max="7942" width="11.42578125" style="2"/>
    <col min="7943" max="7943" width="8.85546875" style="2" customWidth="1"/>
    <col min="7944" max="7944" width="11.42578125" style="2"/>
    <col min="7945" max="7945" width="15.42578125" style="2" customWidth="1"/>
    <col min="7946" max="8186" width="11.42578125" style="2"/>
    <col min="8187" max="8187" width="0.28515625" style="2" customWidth="1"/>
    <col min="8188" max="8188" width="4" style="2" customWidth="1"/>
    <col min="8189" max="8189" width="53.85546875" style="2" customWidth="1"/>
    <col min="8190" max="8197" width="14.7109375" style="2" customWidth="1"/>
    <col min="8198" max="8198" width="11.42578125" style="2"/>
    <col min="8199" max="8199" width="8.85546875" style="2" customWidth="1"/>
    <col min="8200" max="8200" width="11.42578125" style="2"/>
    <col min="8201" max="8201" width="15.42578125" style="2" customWidth="1"/>
    <col min="8202" max="8442" width="11.42578125" style="2"/>
    <col min="8443" max="8443" width="0.28515625" style="2" customWidth="1"/>
    <col min="8444" max="8444" width="4" style="2" customWidth="1"/>
    <col min="8445" max="8445" width="53.85546875" style="2" customWidth="1"/>
    <col min="8446" max="8453" width="14.7109375" style="2" customWidth="1"/>
    <col min="8454" max="8454" width="11.42578125" style="2"/>
    <col min="8455" max="8455" width="8.85546875" style="2" customWidth="1"/>
    <col min="8456" max="8456" width="11.42578125" style="2"/>
    <col min="8457" max="8457" width="15.42578125" style="2" customWidth="1"/>
    <col min="8458" max="8698" width="11.42578125" style="2"/>
    <col min="8699" max="8699" width="0.28515625" style="2" customWidth="1"/>
    <col min="8700" max="8700" width="4" style="2" customWidth="1"/>
    <col min="8701" max="8701" width="53.85546875" style="2" customWidth="1"/>
    <col min="8702" max="8709" width="14.7109375" style="2" customWidth="1"/>
    <col min="8710" max="8710" width="11.42578125" style="2"/>
    <col min="8711" max="8711" width="8.85546875" style="2" customWidth="1"/>
    <col min="8712" max="8712" width="11.42578125" style="2"/>
    <col min="8713" max="8713" width="15.42578125" style="2" customWidth="1"/>
    <col min="8714" max="8954" width="11.42578125" style="2"/>
    <col min="8955" max="8955" width="0.28515625" style="2" customWidth="1"/>
    <col min="8956" max="8956" width="4" style="2" customWidth="1"/>
    <col min="8957" max="8957" width="53.85546875" style="2" customWidth="1"/>
    <col min="8958" max="8965" width="14.7109375" style="2" customWidth="1"/>
    <col min="8966" max="8966" width="11.42578125" style="2"/>
    <col min="8967" max="8967" width="8.85546875" style="2" customWidth="1"/>
    <col min="8968" max="8968" width="11.42578125" style="2"/>
    <col min="8969" max="8969" width="15.42578125" style="2" customWidth="1"/>
    <col min="8970" max="9210" width="11.42578125" style="2"/>
    <col min="9211" max="9211" width="0.28515625" style="2" customWidth="1"/>
    <col min="9212" max="9212" width="4" style="2" customWidth="1"/>
    <col min="9213" max="9213" width="53.85546875" style="2" customWidth="1"/>
    <col min="9214" max="9221" width="14.7109375" style="2" customWidth="1"/>
    <col min="9222" max="9222" width="11.42578125" style="2"/>
    <col min="9223" max="9223" width="8.85546875" style="2" customWidth="1"/>
    <col min="9224" max="9224" width="11.42578125" style="2"/>
    <col min="9225" max="9225" width="15.42578125" style="2" customWidth="1"/>
    <col min="9226" max="9466" width="11.42578125" style="2"/>
    <col min="9467" max="9467" width="0.28515625" style="2" customWidth="1"/>
    <col min="9468" max="9468" width="4" style="2" customWidth="1"/>
    <col min="9469" max="9469" width="53.85546875" style="2" customWidth="1"/>
    <col min="9470" max="9477" width="14.7109375" style="2" customWidth="1"/>
    <col min="9478" max="9478" width="11.42578125" style="2"/>
    <col min="9479" max="9479" width="8.85546875" style="2" customWidth="1"/>
    <col min="9480" max="9480" width="11.42578125" style="2"/>
    <col min="9481" max="9481" width="15.42578125" style="2" customWidth="1"/>
    <col min="9482" max="9722" width="11.42578125" style="2"/>
    <col min="9723" max="9723" width="0.28515625" style="2" customWidth="1"/>
    <col min="9724" max="9724" width="4" style="2" customWidth="1"/>
    <col min="9725" max="9725" width="53.85546875" style="2" customWidth="1"/>
    <col min="9726" max="9733" width="14.7109375" style="2" customWidth="1"/>
    <col min="9734" max="9734" width="11.42578125" style="2"/>
    <col min="9735" max="9735" width="8.85546875" style="2" customWidth="1"/>
    <col min="9736" max="9736" width="11.42578125" style="2"/>
    <col min="9737" max="9737" width="15.42578125" style="2" customWidth="1"/>
    <col min="9738" max="9978" width="11.42578125" style="2"/>
    <col min="9979" max="9979" width="0.28515625" style="2" customWidth="1"/>
    <col min="9980" max="9980" width="4" style="2" customWidth="1"/>
    <col min="9981" max="9981" width="53.85546875" style="2" customWidth="1"/>
    <col min="9982" max="9989" width="14.7109375" style="2" customWidth="1"/>
    <col min="9990" max="9990" width="11.42578125" style="2"/>
    <col min="9991" max="9991" width="8.85546875" style="2" customWidth="1"/>
    <col min="9992" max="9992" width="11.42578125" style="2"/>
    <col min="9993" max="9993" width="15.42578125" style="2" customWidth="1"/>
    <col min="9994" max="10234" width="11.42578125" style="2"/>
    <col min="10235" max="10235" width="0.28515625" style="2" customWidth="1"/>
    <col min="10236" max="10236" width="4" style="2" customWidth="1"/>
    <col min="10237" max="10237" width="53.85546875" style="2" customWidth="1"/>
    <col min="10238" max="10245" width="14.7109375" style="2" customWidth="1"/>
    <col min="10246" max="10246" width="11.42578125" style="2"/>
    <col min="10247" max="10247" width="8.85546875" style="2" customWidth="1"/>
    <col min="10248" max="10248" width="11.42578125" style="2"/>
    <col min="10249" max="10249" width="15.42578125" style="2" customWidth="1"/>
    <col min="10250" max="10490" width="11.42578125" style="2"/>
    <col min="10491" max="10491" width="0.28515625" style="2" customWidth="1"/>
    <col min="10492" max="10492" width="4" style="2" customWidth="1"/>
    <col min="10493" max="10493" width="53.85546875" style="2" customWidth="1"/>
    <col min="10494" max="10501" width="14.7109375" style="2" customWidth="1"/>
    <col min="10502" max="10502" width="11.42578125" style="2"/>
    <col min="10503" max="10503" width="8.85546875" style="2" customWidth="1"/>
    <col min="10504" max="10504" width="11.42578125" style="2"/>
    <col min="10505" max="10505" width="15.42578125" style="2" customWidth="1"/>
    <col min="10506" max="10746" width="11.42578125" style="2"/>
    <col min="10747" max="10747" width="0.28515625" style="2" customWidth="1"/>
    <col min="10748" max="10748" width="4" style="2" customWidth="1"/>
    <col min="10749" max="10749" width="53.85546875" style="2" customWidth="1"/>
    <col min="10750" max="10757" width="14.7109375" style="2" customWidth="1"/>
    <col min="10758" max="10758" width="11.42578125" style="2"/>
    <col min="10759" max="10759" width="8.85546875" style="2" customWidth="1"/>
    <col min="10760" max="10760" width="11.42578125" style="2"/>
    <col min="10761" max="10761" width="15.42578125" style="2" customWidth="1"/>
    <col min="10762" max="11002" width="11.42578125" style="2"/>
    <col min="11003" max="11003" width="0.28515625" style="2" customWidth="1"/>
    <col min="11004" max="11004" width="4" style="2" customWidth="1"/>
    <col min="11005" max="11005" width="53.85546875" style="2" customWidth="1"/>
    <col min="11006" max="11013" width="14.7109375" style="2" customWidth="1"/>
    <col min="11014" max="11014" width="11.42578125" style="2"/>
    <col min="11015" max="11015" width="8.85546875" style="2" customWidth="1"/>
    <col min="11016" max="11016" width="11.42578125" style="2"/>
    <col min="11017" max="11017" width="15.42578125" style="2" customWidth="1"/>
    <col min="11018" max="11258" width="11.42578125" style="2"/>
    <col min="11259" max="11259" width="0.28515625" style="2" customWidth="1"/>
    <col min="11260" max="11260" width="4" style="2" customWidth="1"/>
    <col min="11261" max="11261" width="53.85546875" style="2" customWidth="1"/>
    <col min="11262" max="11269" width="14.7109375" style="2" customWidth="1"/>
    <col min="11270" max="11270" width="11.42578125" style="2"/>
    <col min="11271" max="11271" width="8.85546875" style="2" customWidth="1"/>
    <col min="11272" max="11272" width="11.42578125" style="2"/>
    <col min="11273" max="11273" width="15.42578125" style="2" customWidth="1"/>
    <col min="11274" max="11514" width="11.42578125" style="2"/>
    <col min="11515" max="11515" width="0.28515625" style="2" customWidth="1"/>
    <col min="11516" max="11516" width="4" style="2" customWidth="1"/>
    <col min="11517" max="11517" width="53.85546875" style="2" customWidth="1"/>
    <col min="11518" max="11525" width="14.7109375" style="2" customWidth="1"/>
    <col min="11526" max="11526" width="11.42578125" style="2"/>
    <col min="11527" max="11527" width="8.85546875" style="2" customWidth="1"/>
    <col min="11528" max="11528" width="11.42578125" style="2"/>
    <col min="11529" max="11529" width="15.42578125" style="2" customWidth="1"/>
    <col min="11530" max="11770" width="11.42578125" style="2"/>
    <col min="11771" max="11771" width="0.28515625" style="2" customWidth="1"/>
    <col min="11772" max="11772" width="4" style="2" customWidth="1"/>
    <col min="11773" max="11773" width="53.85546875" style="2" customWidth="1"/>
    <col min="11774" max="11781" width="14.7109375" style="2" customWidth="1"/>
    <col min="11782" max="11782" width="11.42578125" style="2"/>
    <col min="11783" max="11783" width="8.85546875" style="2" customWidth="1"/>
    <col min="11784" max="11784" width="11.42578125" style="2"/>
    <col min="11785" max="11785" width="15.42578125" style="2" customWidth="1"/>
    <col min="11786" max="12026" width="11.42578125" style="2"/>
    <col min="12027" max="12027" width="0.28515625" style="2" customWidth="1"/>
    <col min="12028" max="12028" width="4" style="2" customWidth="1"/>
    <col min="12029" max="12029" width="53.85546875" style="2" customWidth="1"/>
    <col min="12030" max="12037" width="14.7109375" style="2" customWidth="1"/>
    <col min="12038" max="12038" width="11.42578125" style="2"/>
    <col min="12039" max="12039" width="8.85546875" style="2" customWidth="1"/>
    <col min="12040" max="12040" width="11.42578125" style="2"/>
    <col min="12041" max="12041" width="15.42578125" style="2" customWidth="1"/>
    <col min="12042" max="12282" width="11.42578125" style="2"/>
    <col min="12283" max="12283" width="0.28515625" style="2" customWidth="1"/>
    <col min="12284" max="12284" width="4" style="2" customWidth="1"/>
    <col min="12285" max="12285" width="53.85546875" style="2" customWidth="1"/>
    <col min="12286" max="12293" width="14.7109375" style="2" customWidth="1"/>
    <col min="12294" max="12294" width="11.42578125" style="2"/>
    <col min="12295" max="12295" width="8.85546875" style="2" customWidth="1"/>
    <col min="12296" max="12296" width="11.42578125" style="2"/>
    <col min="12297" max="12297" width="15.42578125" style="2" customWidth="1"/>
    <col min="12298" max="12538" width="11.42578125" style="2"/>
    <col min="12539" max="12539" width="0.28515625" style="2" customWidth="1"/>
    <col min="12540" max="12540" width="4" style="2" customWidth="1"/>
    <col min="12541" max="12541" width="53.85546875" style="2" customWidth="1"/>
    <col min="12542" max="12549" width="14.7109375" style="2" customWidth="1"/>
    <col min="12550" max="12550" width="11.42578125" style="2"/>
    <col min="12551" max="12551" width="8.85546875" style="2" customWidth="1"/>
    <col min="12552" max="12552" width="11.42578125" style="2"/>
    <col min="12553" max="12553" width="15.42578125" style="2" customWidth="1"/>
    <col min="12554" max="12794" width="11.42578125" style="2"/>
    <col min="12795" max="12795" width="0.28515625" style="2" customWidth="1"/>
    <col min="12796" max="12796" width="4" style="2" customWidth="1"/>
    <col min="12797" max="12797" width="53.85546875" style="2" customWidth="1"/>
    <col min="12798" max="12805" width="14.7109375" style="2" customWidth="1"/>
    <col min="12806" max="12806" width="11.42578125" style="2"/>
    <col min="12807" max="12807" width="8.85546875" style="2" customWidth="1"/>
    <col min="12808" max="12808" width="11.42578125" style="2"/>
    <col min="12809" max="12809" width="15.42578125" style="2" customWidth="1"/>
    <col min="12810" max="13050" width="11.42578125" style="2"/>
    <col min="13051" max="13051" width="0.28515625" style="2" customWidth="1"/>
    <col min="13052" max="13052" width="4" style="2" customWidth="1"/>
    <col min="13053" max="13053" width="53.85546875" style="2" customWidth="1"/>
    <col min="13054" max="13061" width="14.7109375" style="2" customWidth="1"/>
    <col min="13062" max="13062" width="11.42578125" style="2"/>
    <col min="13063" max="13063" width="8.85546875" style="2" customWidth="1"/>
    <col min="13064" max="13064" width="11.42578125" style="2"/>
    <col min="13065" max="13065" width="15.42578125" style="2" customWidth="1"/>
    <col min="13066" max="13306" width="11.42578125" style="2"/>
    <col min="13307" max="13307" width="0.28515625" style="2" customWidth="1"/>
    <col min="13308" max="13308" width="4" style="2" customWidth="1"/>
    <col min="13309" max="13309" width="53.85546875" style="2" customWidth="1"/>
    <col min="13310" max="13317" width="14.7109375" style="2" customWidth="1"/>
    <col min="13318" max="13318" width="11.42578125" style="2"/>
    <col min="13319" max="13319" width="8.85546875" style="2" customWidth="1"/>
    <col min="13320" max="13320" width="11.42578125" style="2"/>
    <col min="13321" max="13321" width="15.42578125" style="2" customWidth="1"/>
    <col min="13322" max="13562" width="11.42578125" style="2"/>
    <col min="13563" max="13563" width="0.28515625" style="2" customWidth="1"/>
    <col min="13564" max="13564" width="4" style="2" customWidth="1"/>
    <col min="13565" max="13565" width="53.85546875" style="2" customWidth="1"/>
    <col min="13566" max="13573" width="14.7109375" style="2" customWidth="1"/>
    <col min="13574" max="13574" width="11.42578125" style="2"/>
    <col min="13575" max="13575" width="8.85546875" style="2" customWidth="1"/>
    <col min="13576" max="13576" width="11.42578125" style="2"/>
    <col min="13577" max="13577" width="15.42578125" style="2" customWidth="1"/>
    <col min="13578" max="13818" width="11.42578125" style="2"/>
    <col min="13819" max="13819" width="0.28515625" style="2" customWidth="1"/>
    <col min="13820" max="13820" width="4" style="2" customWidth="1"/>
    <col min="13821" max="13821" width="53.85546875" style="2" customWidth="1"/>
    <col min="13822" max="13829" width="14.7109375" style="2" customWidth="1"/>
    <col min="13830" max="13830" width="11.42578125" style="2"/>
    <col min="13831" max="13831" width="8.85546875" style="2" customWidth="1"/>
    <col min="13832" max="13832" width="11.42578125" style="2"/>
    <col min="13833" max="13833" width="15.42578125" style="2" customWidth="1"/>
    <col min="13834" max="14074" width="11.42578125" style="2"/>
    <col min="14075" max="14075" width="0.28515625" style="2" customWidth="1"/>
    <col min="14076" max="14076" width="4" style="2" customWidth="1"/>
    <col min="14077" max="14077" width="53.85546875" style="2" customWidth="1"/>
    <col min="14078" max="14085" width="14.7109375" style="2" customWidth="1"/>
    <col min="14086" max="14086" width="11.42578125" style="2"/>
    <col min="14087" max="14087" width="8.85546875" style="2" customWidth="1"/>
    <col min="14088" max="14088" width="11.42578125" style="2"/>
    <col min="14089" max="14089" width="15.42578125" style="2" customWidth="1"/>
    <col min="14090" max="14330" width="11.42578125" style="2"/>
    <col min="14331" max="14331" width="0.28515625" style="2" customWidth="1"/>
    <col min="14332" max="14332" width="4" style="2" customWidth="1"/>
    <col min="14333" max="14333" width="53.85546875" style="2" customWidth="1"/>
    <col min="14334" max="14341" width="14.7109375" style="2" customWidth="1"/>
    <col min="14342" max="14342" width="11.42578125" style="2"/>
    <col min="14343" max="14343" width="8.85546875" style="2" customWidth="1"/>
    <col min="14344" max="14344" width="11.42578125" style="2"/>
    <col min="14345" max="14345" width="15.42578125" style="2" customWidth="1"/>
    <col min="14346" max="14586" width="11.42578125" style="2"/>
    <col min="14587" max="14587" width="0.28515625" style="2" customWidth="1"/>
    <col min="14588" max="14588" width="4" style="2" customWidth="1"/>
    <col min="14589" max="14589" width="53.85546875" style="2" customWidth="1"/>
    <col min="14590" max="14597" width="14.7109375" style="2" customWidth="1"/>
    <col min="14598" max="14598" width="11.42578125" style="2"/>
    <col min="14599" max="14599" width="8.85546875" style="2" customWidth="1"/>
    <col min="14600" max="14600" width="11.42578125" style="2"/>
    <col min="14601" max="14601" width="15.42578125" style="2" customWidth="1"/>
    <col min="14602" max="14842" width="11.42578125" style="2"/>
    <col min="14843" max="14843" width="0.28515625" style="2" customWidth="1"/>
    <col min="14844" max="14844" width="4" style="2" customWidth="1"/>
    <col min="14845" max="14845" width="53.85546875" style="2" customWidth="1"/>
    <col min="14846" max="14853" width="14.7109375" style="2" customWidth="1"/>
    <col min="14854" max="14854" width="11.42578125" style="2"/>
    <col min="14855" max="14855" width="8.85546875" style="2" customWidth="1"/>
    <col min="14856" max="14856" width="11.42578125" style="2"/>
    <col min="14857" max="14857" width="15.42578125" style="2" customWidth="1"/>
    <col min="14858" max="15098" width="11.42578125" style="2"/>
    <col min="15099" max="15099" width="0.28515625" style="2" customWidth="1"/>
    <col min="15100" max="15100" width="4" style="2" customWidth="1"/>
    <col min="15101" max="15101" width="53.85546875" style="2" customWidth="1"/>
    <col min="15102" max="15109" width="14.7109375" style="2" customWidth="1"/>
    <col min="15110" max="15110" width="11.42578125" style="2"/>
    <col min="15111" max="15111" width="8.85546875" style="2" customWidth="1"/>
    <col min="15112" max="15112" width="11.42578125" style="2"/>
    <col min="15113" max="15113" width="15.42578125" style="2" customWidth="1"/>
    <col min="15114" max="15354" width="11.42578125" style="2"/>
    <col min="15355" max="15355" width="0.28515625" style="2" customWidth="1"/>
    <col min="15356" max="15356" width="4" style="2" customWidth="1"/>
    <col min="15357" max="15357" width="53.85546875" style="2" customWidth="1"/>
    <col min="15358" max="15365" width="14.7109375" style="2" customWidth="1"/>
    <col min="15366" max="15366" width="11.42578125" style="2"/>
    <col min="15367" max="15367" width="8.85546875" style="2" customWidth="1"/>
    <col min="15368" max="15368" width="11.42578125" style="2"/>
    <col min="15369" max="15369" width="15.42578125" style="2" customWidth="1"/>
    <col min="15370" max="15610" width="11.42578125" style="2"/>
    <col min="15611" max="15611" width="0.28515625" style="2" customWidth="1"/>
    <col min="15612" max="15612" width="4" style="2" customWidth="1"/>
    <col min="15613" max="15613" width="53.85546875" style="2" customWidth="1"/>
    <col min="15614" max="15621" width="14.7109375" style="2" customWidth="1"/>
    <col min="15622" max="15622" width="11.42578125" style="2"/>
    <col min="15623" max="15623" width="8.85546875" style="2" customWidth="1"/>
    <col min="15624" max="15624" width="11.42578125" style="2"/>
    <col min="15625" max="15625" width="15.42578125" style="2" customWidth="1"/>
    <col min="15626" max="15866" width="11.42578125" style="2"/>
    <col min="15867" max="15867" width="0.28515625" style="2" customWidth="1"/>
    <col min="15868" max="15868" width="4" style="2" customWidth="1"/>
    <col min="15869" max="15869" width="53.85546875" style="2" customWidth="1"/>
    <col min="15870" max="15877" width="14.7109375" style="2" customWidth="1"/>
    <col min="15878" max="15878" width="11.42578125" style="2"/>
    <col min="15879" max="15879" width="8.85546875" style="2" customWidth="1"/>
    <col min="15880" max="15880" width="11.42578125" style="2"/>
    <col min="15881" max="15881" width="15.42578125" style="2" customWidth="1"/>
    <col min="15882" max="16122" width="11.42578125" style="2"/>
    <col min="16123" max="16123" width="0.28515625" style="2" customWidth="1"/>
    <col min="16124" max="16124" width="4" style="2" customWidth="1"/>
    <col min="16125" max="16125" width="53.85546875" style="2" customWidth="1"/>
    <col min="16126" max="16133" width="14.7109375" style="2" customWidth="1"/>
    <col min="16134" max="16134" width="11.42578125" style="2"/>
    <col min="16135" max="16135" width="8.85546875" style="2" customWidth="1"/>
    <col min="16136" max="16136" width="11.42578125" style="2"/>
    <col min="16137" max="16137" width="15.42578125" style="2" customWidth="1"/>
    <col min="16138" max="16384" width="11.42578125" style="2"/>
  </cols>
  <sheetData>
    <row r="3" spans="1:9" s="5" customFormat="1" x14ac:dyDescent="0.25">
      <c r="A3" s="3"/>
      <c r="B3" s="4"/>
      <c r="C3" s="4"/>
      <c r="D3" s="4"/>
      <c r="E3" s="4"/>
      <c r="F3" s="4"/>
      <c r="G3" s="4"/>
      <c r="H3" s="4"/>
      <c r="I3" s="4"/>
    </row>
    <row r="4" spans="1:9" s="5" customFormat="1" x14ac:dyDescent="0.25">
      <c r="A4" s="3"/>
      <c r="B4" s="4"/>
      <c r="C4" s="4"/>
      <c r="D4" s="4"/>
      <c r="E4" s="4"/>
      <c r="F4" s="4"/>
      <c r="G4" s="4"/>
      <c r="H4" s="4"/>
      <c r="I4" s="4"/>
    </row>
    <row r="5" spans="1:9" s="5" customFormat="1" x14ac:dyDescent="0.25">
      <c r="A5" s="3"/>
      <c r="B5" s="4"/>
      <c r="C5" s="4"/>
      <c r="D5" s="4"/>
      <c r="E5" s="4"/>
      <c r="F5" s="4"/>
      <c r="G5" s="4"/>
      <c r="H5" s="4"/>
      <c r="I5" s="4"/>
    </row>
    <row r="6" spans="1:9" s="5" customFormat="1" x14ac:dyDescent="0.25">
      <c r="A6" s="3"/>
      <c r="B6" s="4"/>
      <c r="C6" s="4"/>
      <c r="D6" s="4"/>
      <c r="E6" s="4"/>
      <c r="F6" s="4"/>
      <c r="G6" s="4"/>
      <c r="H6" s="4"/>
      <c r="I6" s="4"/>
    </row>
    <row r="7" spans="1:9" s="5" customFormat="1" x14ac:dyDescent="0.25">
      <c r="A7" s="3"/>
      <c r="B7" s="4"/>
      <c r="C7" s="4"/>
      <c r="D7" s="4"/>
      <c r="E7" s="4"/>
      <c r="F7" s="4"/>
      <c r="G7" s="4"/>
      <c r="H7" s="4"/>
      <c r="I7" s="4"/>
    </row>
    <row r="8" spans="1:9" s="5" customFormat="1" x14ac:dyDescent="0.25">
      <c r="A8" s="3"/>
      <c r="B8" s="4"/>
      <c r="C8" s="4"/>
      <c r="D8" s="4"/>
      <c r="E8" s="4"/>
      <c r="F8" s="4"/>
      <c r="G8" s="4"/>
      <c r="H8" s="4"/>
      <c r="I8" s="4"/>
    </row>
    <row r="9" spans="1:9" s="5" customFormat="1" x14ac:dyDescent="0.25">
      <c r="A9" s="3"/>
      <c r="B9" s="4"/>
      <c r="C9" s="4"/>
      <c r="D9" s="4"/>
      <c r="E9" s="4"/>
      <c r="F9" s="4"/>
      <c r="G9" s="4"/>
      <c r="H9" s="4"/>
      <c r="I9" s="4"/>
    </row>
    <row r="10" spans="1:9" s="5" customFormat="1" x14ac:dyDescent="0.25">
      <c r="A10" s="3"/>
      <c r="B10" s="4"/>
      <c r="C10" s="4"/>
      <c r="D10" s="4"/>
      <c r="E10" s="4"/>
      <c r="F10" s="4"/>
      <c r="G10" s="4"/>
      <c r="H10" s="4"/>
      <c r="I10" s="4"/>
    </row>
    <row r="11" spans="1:9" s="5" customFormat="1" ht="5.0999999999999996" customHeight="1" x14ac:dyDescent="0.25">
      <c r="A11" s="3"/>
      <c r="B11" s="4"/>
      <c r="C11" s="4"/>
      <c r="D11" s="4"/>
      <c r="E11" s="4"/>
      <c r="F11" s="4"/>
      <c r="G11" s="4"/>
      <c r="H11" s="4"/>
      <c r="I11" s="4"/>
    </row>
    <row r="12" spans="1:9" ht="18" x14ac:dyDescent="0.2">
      <c r="A12" s="167" t="s">
        <v>45</v>
      </c>
      <c r="B12" s="74"/>
      <c r="C12" s="74"/>
      <c r="D12" s="74"/>
      <c r="E12" s="74"/>
      <c r="F12" s="74"/>
      <c r="G12" s="74"/>
      <c r="H12" s="74"/>
      <c r="I12" s="74"/>
    </row>
    <row r="13" spans="1:9" x14ac:dyDescent="0.2">
      <c r="C13" s="168"/>
      <c r="D13" s="168">
        <v>0</v>
      </c>
      <c r="E13" s="168">
        <v>0</v>
      </c>
      <c r="F13" s="168">
        <v>0</v>
      </c>
      <c r="G13" s="168"/>
      <c r="H13" s="168">
        <v>0</v>
      </c>
      <c r="I13" s="9">
        <f>+'Regla OOAA'!K12</f>
        <v>45291</v>
      </c>
    </row>
    <row r="14" spans="1:9" s="5" customFormat="1" ht="24.95" customHeight="1" thickBot="1" x14ac:dyDescent="0.3">
      <c r="A14" s="169" t="s">
        <v>46</v>
      </c>
      <c r="B14" s="170"/>
      <c r="C14" s="170"/>
      <c r="D14" s="170"/>
      <c r="E14" s="170"/>
      <c r="F14" s="170"/>
      <c r="G14" s="170"/>
      <c r="H14" s="170"/>
      <c r="I14" s="171"/>
    </row>
    <row r="15" spans="1:9" s="173" customFormat="1" ht="72" customHeight="1" thickTop="1" x14ac:dyDescent="0.25">
      <c r="A15" s="172"/>
      <c r="C15" s="174" t="s">
        <v>47</v>
      </c>
      <c r="D15" s="174" t="s">
        <v>48</v>
      </c>
      <c r="E15" s="174" t="s">
        <v>49</v>
      </c>
      <c r="F15" s="175" t="s">
        <v>50</v>
      </c>
      <c r="G15" s="176" t="s">
        <v>51</v>
      </c>
      <c r="H15" s="174" t="s">
        <v>52</v>
      </c>
      <c r="I15" s="177" t="s">
        <v>53</v>
      </c>
    </row>
    <row r="16" spans="1:9" s="34" customFormat="1" ht="20.100000000000001" customHeight="1" x14ac:dyDescent="0.25">
      <c r="A16" s="178"/>
      <c r="B16" s="179" t="s">
        <v>54</v>
      </c>
      <c r="C16" s="180">
        <f>+C39</f>
        <v>2137935.1399999997</v>
      </c>
      <c r="D16" s="180">
        <f t="shared" ref="D16:H16" si="0">+D39</f>
        <v>21887937.030000001</v>
      </c>
      <c r="E16" s="180">
        <f t="shared" si="0"/>
        <v>9752207.8999999966</v>
      </c>
      <c r="F16" s="180">
        <f t="shared" si="0"/>
        <v>1041510.5499999999</v>
      </c>
      <c r="G16" s="181">
        <f>+G39</f>
        <v>324591.37</v>
      </c>
      <c r="H16" s="180">
        <f t="shared" si="0"/>
        <v>1297373.06</v>
      </c>
      <c r="I16" s="182">
        <f>SUM(C16:H16)</f>
        <v>36441555.049999997</v>
      </c>
    </row>
    <row r="17" spans="1:9" s="34" customFormat="1" ht="12" customHeight="1" x14ac:dyDescent="0.25">
      <c r="A17" s="183"/>
      <c r="B17" s="184"/>
      <c r="C17" s="185"/>
      <c r="D17" s="185"/>
      <c r="E17" s="185"/>
      <c r="F17" s="185"/>
      <c r="G17" s="185"/>
      <c r="H17" s="185"/>
      <c r="I17" s="186"/>
    </row>
    <row r="18" spans="1:9" s="34" customFormat="1" ht="20.100000000000001" customHeight="1" thickBot="1" x14ac:dyDescent="0.3">
      <c r="A18" s="187" t="s">
        <v>6</v>
      </c>
      <c r="B18" s="188"/>
      <c r="C18" s="189" t="s">
        <v>7</v>
      </c>
      <c r="D18" s="189"/>
      <c r="E18" s="189"/>
      <c r="F18" s="189"/>
      <c r="G18" s="189"/>
      <c r="H18" s="189"/>
      <c r="I18" s="190">
        <f>SUM(C18:H18)</f>
        <v>0</v>
      </c>
    </row>
    <row r="19" spans="1:9" ht="5.0999999999999996" customHeight="1" thickTop="1" x14ac:dyDescent="0.2"/>
    <row r="21" spans="1:9" ht="5.0999999999999996" customHeight="1" x14ac:dyDescent="0.2"/>
    <row r="22" spans="1:9" ht="8.1" customHeight="1" x14ac:dyDescent="0.2"/>
    <row r="23" spans="1:9" ht="15.75" x14ac:dyDescent="0.2">
      <c r="A23" s="191" t="s">
        <v>8</v>
      </c>
      <c r="B23" s="192"/>
      <c r="C23" s="192"/>
      <c r="D23" s="192"/>
      <c r="E23" s="192"/>
      <c r="F23" s="192"/>
      <c r="G23" s="192"/>
      <c r="H23" s="192"/>
      <c r="I23" s="193"/>
    </row>
    <row r="24" spans="1:9" s="5" customFormat="1" ht="20.100000000000001" customHeight="1" x14ac:dyDescent="0.25">
      <c r="A24" s="194" t="s">
        <v>11</v>
      </c>
      <c r="B24" s="195" t="s">
        <v>55</v>
      </c>
      <c r="C24" s="196">
        <v>0</v>
      </c>
      <c r="D24" s="196">
        <v>11784152.609999999</v>
      </c>
      <c r="E24" s="196">
        <v>2071509.47</v>
      </c>
      <c r="F24" s="196">
        <v>12808.65</v>
      </c>
      <c r="G24" s="197">
        <v>0</v>
      </c>
      <c r="H24" s="196">
        <v>0</v>
      </c>
      <c r="I24" s="198">
        <f t="shared" ref="I24:I34" si="1">SUM(C24:H24)</f>
        <v>13868470.73</v>
      </c>
    </row>
    <row r="25" spans="1:9" s="5" customFormat="1" ht="20.100000000000001" customHeight="1" x14ac:dyDescent="0.25">
      <c r="A25" s="199" t="s">
        <v>11</v>
      </c>
      <c r="B25" s="200" t="s">
        <v>56</v>
      </c>
      <c r="C25" s="201">
        <v>707818.46</v>
      </c>
      <c r="D25" s="201">
        <v>9571870.3399999999</v>
      </c>
      <c r="E25" s="201">
        <v>18347668.939999998</v>
      </c>
      <c r="F25" s="201">
        <v>266619.92</v>
      </c>
      <c r="G25" s="202">
        <v>30395.980000000003</v>
      </c>
      <c r="H25" s="201">
        <v>65126.63</v>
      </c>
      <c r="I25" s="203">
        <f t="shared" si="1"/>
        <v>28989500.27</v>
      </c>
    </row>
    <row r="26" spans="1:9" s="5" customFormat="1" ht="25.5" customHeight="1" x14ac:dyDescent="0.25">
      <c r="A26" s="199" t="s">
        <v>11</v>
      </c>
      <c r="B26" s="200" t="s">
        <v>57</v>
      </c>
      <c r="C26" s="201">
        <v>1686225.21</v>
      </c>
      <c r="D26" s="201">
        <v>448682.57</v>
      </c>
      <c r="E26" s="201">
        <v>2478801.7200000002</v>
      </c>
      <c r="F26" s="201">
        <v>704003.14</v>
      </c>
      <c r="G26" s="204">
        <v>294195.39</v>
      </c>
      <c r="H26" s="201">
        <v>2482246.4300000002</v>
      </c>
      <c r="I26" s="205">
        <f t="shared" si="1"/>
        <v>8094154.459999999</v>
      </c>
    </row>
    <row r="27" spans="1:9" s="5" customFormat="1" ht="20.100000000000001" customHeight="1" x14ac:dyDescent="0.25">
      <c r="A27" s="199" t="s">
        <v>11</v>
      </c>
      <c r="B27" s="200" t="s">
        <v>58</v>
      </c>
      <c r="C27" s="201">
        <v>0</v>
      </c>
      <c r="D27" s="201">
        <v>83231.509999999995</v>
      </c>
      <c r="E27" s="201">
        <v>18630.419999999998</v>
      </c>
      <c r="F27" s="201">
        <v>0</v>
      </c>
      <c r="G27" s="202">
        <v>0</v>
      </c>
      <c r="H27" s="201">
        <v>0</v>
      </c>
      <c r="I27" s="203">
        <f t="shared" si="1"/>
        <v>101861.93</v>
      </c>
    </row>
    <row r="28" spans="1:9" s="5" customFormat="1" ht="20.100000000000001" customHeight="1" x14ac:dyDescent="0.25">
      <c r="A28" s="199" t="s">
        <v>11</v>
      </c>
      <c r="B28" s="200" t="s">
        <v>59</v>
      </c>
      <c r="C28" s="201">
        <v>0</v>
      </c>
      <c r="D28" s="201">
        <v>0</v>
      </c>
      <c r="E28" s="201">
        <v>0</v>
      </c>
      <c r="F28" s="201">
        <v>0</v>
      </c>
      <c r="G28" s="202">
        <v>0</v>
      </c>
      <c r="H28" s="201">
        <v>0</v>
      </c>
      <c r="I28" s="203">
        <f t="shared" si="1"/>
        <v>0</v>
      </c>
    </row>
    <row r="29" spans="1:9" s="5" customFormat="1" ht="20.100000000000001" customHeight="1" x14ac:dyDescent="0.25">
      <c r="A29" s="199" t="s">
        <v>11</v>
      </c>
      <c r="B29" s="200" t="s">
        <v>60</v>
      </c>
      <c r="C29" s="201">
        <v>0</v>
      </c>
      <c r="D29" s="201">
        <v>0</v>
      </c>
      <c r="E29" s="201">
        <v>0</v>
      </c>
      <c r="F29" s="201">
        <v>0</v>
      </c>
      <c r="G29" s="202">
        <v>0</v>
      </c>
      <c r="H29" s="201">
        <v>0</v>
      </c>
      <c r="I29" s="203">
        <f t="shared" si="1"/>
        <v>0</v>
      </c>
    </row>
    <row r="30" spans="1:9" s="5" customFormat="1" ht="77.25" customHeight="1" x14ac:dyDescent="0.25">
      <c r="A30" s="199" t="s">
        <v>11</v>
      </c>
      <c r="B30" s="206" t="s">
        <v>61</v>
      </c>
      <c r="C30" s="201">
        <v>26272.05</v>
      </c>
      <c r="D30" s="201">
        <v>0</v>
      </c>
      <c r="E30" s="201">
        <v>252281.8</v>
      </c>
      <c r="F30" s="201">
        <v>58078.84</v>
      </c>
      <c r="G30" s="202">
        <v>0</v>
      </c>
      <c r="H30" s="201">
        <v>0</v>
      </c>
      <c r="I30" s="203">
        <f t="shared" si="1"/>
        <v>336632.68999999994</v>
      </c>
    </row>
    <row r="31" spans="1:9" s="5" customFormat="1" ht="75.75" customHeight="1" x14ac:dyDescent="0.25">
      <c r="A31" s="128" t="s">
        <v>17</v>
      </c>
      <c r="B31" s="206" t="s">
        <v>62</v>
      </c>
      <c r="C31" s="201">
        <v>0</v>
      </c>
      <c r="D31" s="201">
        <v>0</v>
      </c>
      <c r="E31" s="201">
        <v>-10041.1</v>
      </c>
      <c r="F31" s="201">
        <v>0</v>
      </c>
      <c r="G31" s="202">
        <v>0</v>
      </c>
      <c r="H31" s="201">
        <v>0</v>
      </c>
      <c r="I31" s="203">
        <f t="shared" si="1"/>
        <v>-10041.1</v>
      </c>
    </row>
    <row r="32" spans="1:9" s="5" customFormat="1" ht="23.25" customHeight="1" x14ac:dyDescent="0.25">
      <c r="A32" s="207" t="s">
        <v>11</v>
      </c>
      <c r="B32" s="206" t="s">
        <v>63</v>
      </c>
      <c r="C32" s="201">
        <v>0</v>
      </c>
      <c r="D32" s="201">
        <v>0</v>
      </c>
      <c r="E32" s="201">
        <v>0</v>
      </c>
      <c r="F32" s="201">
        <v>0</v>
      </c>
      <c r="G32" s="202">
        <v>0</v>
      </c>
      <c r="H32" s="201">
        <v>0</v>
      </c>
      <c r="I32" s="203">
        <f t="shared" si="1"/>
        <v>0</v>
      </c>
    </row>
    <row r="33" spans="1:9" s="5" customFormat="1" ht="56.25" hidden="1" customHeight="1" x14ac:dyDescent="0.25">
      <c r="A33" s="207" t="s">
        <v>11</v>
      </c>
      <c r="B33" s="206" t="s">
        <v>64</v>
      </c>
      <c r="C33" s="201">
        <v>0</v>
      </c>
      <c r="D33" s="201">
        <v>0</v>
      </c>
      <c r="E33" s="201">
        <v>0</v>
      </c>
      <c r="F33" s="201">
        <v>0</v>
      </c>
      <c r="G33" s="202">
        <v>0</v>
      </c>
      <c r="H33" s="201">
        <v>0</v>
      </c>
      <c r="I33" s="203">
        <f t="shared" si="1"/>
        <v>0</v>
      </c>
    </row>
    <row r="34" spans="1:9" s="5" customFormat="1" ht="48" customHeight="1" thickBot="1" x14ac:dyDescent="0.3">
      <c r="A34" s="44" t="s">
        <v>11</v>
      </c>
      <c r="B34" s="208" t="s">
        <v>65</v>
      </c>
      <c r="C34" s="209">
        <v>0</v>
      </c>
      <c r="D34" s="209">
        <v>0</v>
      </c>
      <c r="E34" s="209">
        <v>0</v>
      </c>
      <c r="F34" s="209">
        <v>0</v>
      </c>
      <c r="G34" s="210">
        <v>0</v>
      </c>
      <c r="H34" s="209">
        <v>0</v>
      </c>
      <c r="I34" s="211">
        <f t="shared" si="1"/>
        <v>0</v>
      </c>
    </row>
    <row r="35" spans="1:9" s="5" customFormat="1" ht="36" customHeight="1" thickTop="1" thickBot="1" x14ac:dyDescent="0.3">
      <c r="A35" s="212" t="s">
        <v>24</v>
      </c>
      <c r="B35" s="213"/>
      <c r="C35" s="214">
        <f>SUM(C24:C34)</f>
        <v>2420315.7199999997</v>
      </c>
      <c r="D35" s="214">
        <f t="shared" ref="D35:I35" si="2">SUM(D24:D34)</f>
        <v>21887937.030000001</v>
      </c>
      <c r="E35" s="214">
        <f t="shared" si="2"/>
        <v>23158851.249999996</v>
      </c>
      <c r="F35" s="214">
        <f t="shared" si="2"/>
        <v>1041510.5499999999</v>
      </c>
      <c r="G35" s="215">
        <f t="shared" si="2"/>
        <v>324591.37</v>
      </c>
      <c r="H35" s="214">
        <f t="shared" si="2"/>
        <v>2547373.06</v>
      </c>
      <c r="I35" s="216">
        <f t="shared" si="2"/>
        <v>51380578.979999997</v>
      </c>
    </row>
    <row r="36" spans="1:9" s="5" customFormat="1" ht="20.100000000000001" customHeight="1" thickTop="1" thickBot="1" x14ac:dyDescent="0.3">
      <c r="A36" s="217"/>
      <c r="B36" s="218" t="s">
        <v>66</v>
      </c>
      <c r="C36" s="219">
        <f>SUM(C37:C38)</f>
        <v>-282380.58</v>
      </c>
      <c r="D36" s="219">
        <f t="shared" ref="D36:I36" si="3">SUM(D37:D38)</f>
        <v>0</v>
      </c>
      <c r="E36" s="219">
        <f t="shared" si="3"/>
        <v>-13406643.35</v>
      </c>
      <c r="F36" s="219">
        <f t="shared" si="3"/>
        <v>0</v>
      </c>
      <c r="G36" s="220">
        <f t="shared" si="3"/>
        <v>0</v>
      </c>
      <c r="H36" s="219">
        <f t="shared" si="3"/>
        <v>-1250000</v>
      </c>
      <c r="I36" s="221">
        <f t="shared" si="3"/>
        <v>-14939023.93</v>
      </c>
    </row>
    <row r="37" spans="1:9" s="5" customFormat="1" ht="87" customHeight="1" thickTop="1" x14ac:dyDescent="0.25">
      <c r="A37" s="222" t="s">
        <v>13</v>
      </c>
      <c r="B37" s="129" t="s">
        <v>41</v>
      </c>
      <c r="C37" s="223">
        <v>-282380.58</v>
      </c>
      <c r="D37" s="223">
        <v>0</v>
      </c>
      <c r="E37" s="223">
        <v>-568255.1</v>
      </c>
      <c r="F37" s="223">
        <v>0</v>
      </c>
      <c r="G37" s="224">
        <v>0</v>
      </c>
      <c r="H37" s="223">
        <v>0</v>
      </c>
      <c r="I37" s="225">
        <f>SUM(C37:H37)</f>
        <v>-850635.67999999993</v>
      </c>
    </row>
    <row r="38" spans="1:9" s="5" customFormat="1" ht="63" customHeight="1" x14ac:dyDescent="0.25">
      <c r="A38" s="226" t="s">
        <v>13</v>
      </c>
      <c r="B38" s="227" t="s">
        <v>42</v>
      </c>
      <c r="C38" s="209">
        <v>0</v>
      </c>
      <c r="D38" s="209">
        <v>0</v>
      </c>
      <c r="E38" s="209">
        <v>-12838388.25</v>
      </c>
      <c r="F38" s="209">
        <v>0</v>
      </c>
      <c r="G38" s="210">
        <v>0</v>
      </c>
      <c r="H38" s="209">
        <v>-1250000</v>
      </c>
      <c r="I38" s="211">
        <f>SUM(C38:H38)</f>
        <v>-14088388.25</v>
      </c>
    </row>
    <row r="39" spans="1:9" s="233" customFormat="1" ht="38.25" customHeight="1" thickBot="1" x14ac:dyDescent="0.3">
      <c r="A39" s="228" t="s">
        <v>67</v>
      </c>
      <c r="B39" s="229"/>
      <c r="C39" s="230">
        <f>+C35+C36</f>
        <v>2137935.1399999997</v>
      </c>
      <c r="D39" s="230">
        <f t="shared" ref="D39:I39" si="4">+D35+D36</f>
        <v>21887937.030000001</v>
      </c>
      <c r="E39" s="230">
        <f t="shared" si="4"/>
        <v>9752207.8999999966</v>
      </c>
      <c r="F39" s="230">
        <f t="shared" si="4"/>
        <v>1041510.5499999999</v>
      </c>
      <c r="G39" s="231">
        <f t="shared" si="4"/>
        <v>324591.37</v>
      </c>
      <c r="H39" s="230">
        <f t="shared" si="4"/>
        <v>1297373.06</v>
      </c>
      <c r="I39" s="232">
        <f t="shared" si="4"/>
        <v>36441555.049999997</v>
      </c>
    </row>
    <row r="40" spans="1:9" s="233" customFormat="1" ht="36.75" customHeight="1" thickTop="1" thickBot="1" x14ac:dyDescent="0.3">
      <c r="A40" s="234" t="s">
        <v>68</v>
      </c>
      <c r="B40" s="235"/>
      <c r="C40" s="236">
        <v>2923688.26</v>
      </c>
      <c r="D40" s="236">
        <v>16795418.899999999</v>
      </c>
      <c r="E40" s="236">
        <v>9314749.5299999993</v>
      </c>
      <c r="F40" s="236">
        <v>1069810.68</v>
      </c>
      <c r="G40" s="237">
        <v>20223.03</v>
      </c>
      <c r="H40" s="236">
        <v>801989.86</v>
      </c>
      <c r="I40" s="238">
        <f>SUM(C40:H40)</f>
        <v>30925880.259999998</v>
      </c>
    </row>
    <row r="41" spans="1:9" ht="13.5" thickTop="1" x14ac:dyDescent="0.2"/>
    <row r="42" spans="1:9" x14ac:dyDescent="0.2">
      <c r="C42" s="239"/>
      <c r="D42" s="239"/>
      <c r="E42" s="239"/>
      <c r="F42" s="239"/>
      <c r="G42" s="239"/>
      <c r="H42" s="239"/>
      <c r="I42" s="239"/>
    </row>
    <row r="43" spans="1:9" s="5" customFormat="1" ht="24.95" customHeight="1" x14ac:dyDescent="0.2">
      <c r="A43" s="2"/>
      <c r="B43" s="2"/>
      <c r="C43" s="72"/>
      <c r="D43" s="72"/>
      <c r="E43" s="72"/>
      <c r="F43" s="72"/>
      <c r="G43" s="240"/>
      <c r="H43" s="240"/>
      <c r="I43" s="240"/>
    </row>
    <row r="44" spans="1:9" s="5" customFormat="1" ht="24.95" customHeight="1" x14ac:dyDescent="0.2">
      <c r="A44" s="2"/>
      <c r="B44" s="2"/>
      <c r="C44" s="72"/>
      <c r="D44" s="72"/>
      <c r="E44" s="72"/>
      <c r="F44" s="72"/>
      <c r="G44" s="72"/>
      <c r="H44" s="72"/>
      <c r="I44" s="72"/>
    </row>
  </sheetData>
  <printOptions horizontalCentered="1"/>
  <pageMargins left="0.19685039370078741" right="0.19685039370078741" top="0.19685039370078741" bottom="0.39370078740157483" header="0" footer="0.19685039370078741"/>
  <pageSetup paperSize="9" scale="63" orientation="landscape" r:id="rId1"/>
  <headerFooter alignWithMargins="0">
    <oddFooter>&amp;L&amp;"Arial,Cursiva"&amp;6&amp;F &amp;A</oddFooter>
  </headerFooter>
  <customProperties>
    <customPr name="_pios_id" r:id="rId2"/>
    <customPr name="EpmWorksheetKeyString_GUID" r:id="rId3"/>
  </customProperties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6C8DA-B35A-45AE-8D62-1151014C2619}">
  <sheetPr>
    <pageSetUpPr fitToPage="1"/>
  </sheetPr>
  <dimension ref="A2:H43"/>
  <sheetViews>
    <sheetView showGridLines="0" showZeros="0" tabSelected="1" workbookViewId="0"/>
  </sheetViews>
  <sheetFormatPr baseColWidth="10" defaultRowHeight="12.75" x14ac:dyDescent="0.2"/>
  <cols>
    <col min="1" max="1" width="4" style="2" customWidth="1"/>
    <col min="2" max="2" width="32.7109375" style="2" customWidth="1"/>
    <col min="3" max="7" width="14.7109375" style="2" customWidth="1"/>
    <col min="8" max="8" width="15.28515625" style="2" customWidth="1"/>
    <col min="9" max="253" width="11.42578125" style="2"/>
    <col min="254" max="254" width="0.85546875" style="2" customWidth="1"/>
    <col min="255" max="255" width="4" style="2" customWidth="1"/>
    <col min="256" max="256" width="61.42578125" style="2" customWidth="1"/>
    <col min="257" max="260" width="14.7109375" style="2" customWidth="1"/>
    <col min="261" max="261" width="15.28515625" style="2" customWidth="1"/>
    <col min="262" max="264" width="11.42578125" style="2"/>
    <col min="265" max="265" width="12.85546875" style="2" bestFit="1" customWidth="1"/>
    <col min="266" max="509" width="11.42578125" style="2"/>
    <col min="510" max="510" width="0.85546875" style="2" customWidth="1"/>
    <col min="511" max="511" width="4" style="2" customWidth="1"/>
    <col min="512" max="512" width="61.42578125" style="2" customWidth="1"/>
    <col min="513" max="516" width="14.7109375" style="2" customWidth="1"/>
    <col min="517" max="517" width="15.28515625" style="2" customWidth="1"/>
    <col min="518" max="520" width="11.42578125" style="2"/>
    <col min="521" max="521" width="12.85546875" style="2" bestFit="1" customWidth="1"/>
    <col min="522" max="765" width="11.42578125" style="2"/>
    <col min="766" max="766" width="0.85546875" style="2" customWidth="1"/>
    <col min="767" max="767" width="4" style="2" customWidth="1"/>
    <col min="768" max="768" width="61.42578125" style="2" customWidth="1"/>
    <col min="769" max="772" width="14.7109375" style="2" customWidth="1"/>
    <col min="773" max="773" width="15.28515625" style="2" customWidth="1"/>
    <col min="774" max="776" width="11.42578125" style="2"/>
    <col min="777" max="777" width="12.85546875" style="2" bestFit="1" customWidth="1"/>
    <col min="778" max="1021" width="11.42578125" style="2"/>
    <col min="1022" max="1022" width="0.85546875" style="2" customWidth="1"/>
    <col min="1023" max="1023" width="4" style="2" customWidth="1"/>
    <col min="1024" max="1024" width="61.42578125" style="2" customWidth="1"/>
    <col min="1025" max="1028" width="14.7109375" style="2" customWidth="1"/>
    <col min="1029" max="1029" width="15.28515625" style="2" customWidth="1"/>
    <col min="1030" max="1032" width="11.42578125" style="2"/>
    <col min="1033" max="1033" width="12.85546875" style="2" bestFit="1" customWidth="1"/>
    <col min="1034" max="1277" width="11.42578125" style="2"/>
    <col min="1278" max="1278" width="0.85546875" style="2" customWidth="1"/>
    <col min="1279" max="1279" width="4" style="2" customWidth="1"/>
    <col min="1280" max="1280" width="61.42578125" style="2" customWidth="1"/>
    <col min="1281" max="1284" width="14.7109375" style="2" customWidth="1"/>
    <col min="1285" max="1285" width="15.28515625" style="2" customWidth="1"/>
    <col min="1286" max="1288" width="11.42578125" style="2"/>
    <col min="1289" max="1289" width="12.85546875" style="2" bestFit="1" customWidth="1"/>
    <col min="1290" max="1533" width="11.42578125" style="2"/>
    <col min="1534" max="1534" width="0.85546875" style="2" customWidth="1"/>
    <col min="1535" max="1535" width="4" style="2" customWidth="1"/>
    <col min="1536" max="1536" width="61.42578125" style="2" customWidth="1"/>
    <col min="1537" max="1540" width="14.7109375" style="2" customWidth="1"/>
    <col min="1541" max="1541" width="15.28515625" style="2" customWidth="1"/>
    <col min="1542" max="1544" width="11.42578125" style="2"/>
    <col min="1545" max="1545" width="12.85546875" style="2" bestFit="1" customWidth="1"/>
    <col min="1546" max="1789" width="11.42578125" style="2"/>
    <col min="1790" max="1790" width="0.85546875" style="2" customWidth="1"/>
    <col min="1791" max="1791" width="4" style="2" customWidth="1"/>
    <col min="1792" max="1792" width="61.42578125" style="2" customWidth="1"/>
    <col min="1793" max="1796" width="14.7109375" style="2" customWidth="1"/>
    <col min="1797" max="1797" width="15.28515625" style="2" customWidth="1"/>
    <col min="1798" max="1800" width="11.42578125" style="2"/>
    <col min="1801" max="1801" width="12.85546875" style="2" bestFit="1" customWidth="1"/>
    <col min="1802" max="2045" width="11.42578125" style="2"/>
    <col min="2046" max="2046" width="0.85546875" style="2" customWidth="1"/>
    <col min="2047" max="2047" width="4" style="2" customWidth="1"/>
    <col min="2048" max="2048" width="61.42578125" style="2" customWidth="1"/>
    <col min="2049" max="2052" width="14.7109375" style="2" customWidth="1"/>
    <col min="2053" max="2053" width="15.28515625" style="2" customWidth="1"/>
    <col min="2054" max="2056" width="11.42578125" style="2"/>
    <col min="2057" max="2057" width="12.85546875" style="2" bestFit="1" customWidth="1"/>
    <col min="2058" max="2301" width="11.42578125" style="2"/>
    <col min="2302" max="2302" width="0.85546875" style="2" customWidth="1"/>
    <col min="2303" max="2303" width="4" style="2" customWidth="1"/>
    <col min="2304" max="2304" width="61.42578125" style="2" customWidth="1"/>
    <col min="2305" max="2308" width="14.7109375" style="2" customWidth="1"/>
    <col min="2309" max="2309" width="15.28515625" style="2" customWidth="1"/>
    <col min="2310" max="2312" width="11.42578125" style="2"/>
    <col min="2313" max="2313" width="12.85546875" style="2" bestFit="1" customWidth="1"/>
    <col min="2314" max="2557" width="11.42578125" style="2"/>
    <col min="2558" max="2558" width="0.85546875" style="2" customWidth="1"/>
    <col min="2559" max="2559" width="4" style="2" customWidth="1"/>
    <col min="2560" max="2560" width="61.42578125" style="2" customWidth="1"/>
    <col min="2561" max="2564" width="14.7109375" style="2" customWidth="1"/>
    <col min="2565" max="2565" width="15.28515625" style="2" customWidth="1"/>
    <col min="2566" max="2568" width="11.42578125" style="2"/>
    <col min="2569" max="2569" width="12.85546875" style="2" bestFit="1" customWidth="1"/>
    <col min="2570" max="2813" width="11.42578125" style="2"/>
    <col min="2814" max="2814" width="0.85546875" style="2" customWidth="1"/>
    <col min="2815" max="2815" width="4" style="2" customWidth="1"/>
    <col min="2816" max="2816" width="61.42578125" style="2" customWidth="1"/>
    <col min="2817" max="2820" width="14.7109375" style="2" customWidth="1"/>
    <col min="2821" max="2821" width="15.28515625" style="2" customWidth="1"/>
    <col min="2822" max="2824" width="11.42578125" style="2"/>
    <col min="2825" max="2825" width="12.85546875" style="2" bestFit="1" customWidth="1"/>
    <col min="2826" max="3069" width="11.42578125" style="2"/>
    <col min="3070" max="3070" width="0.85546875" style="2" customWidth="1"/>
    <col min="3071" max="3071" width="4" style="2" customWidth="1"/>
    <col min="3072" max="3072" width="61.42578125" style="2" customWidth="1"/>
    <col min="3073" max="3076" width="14.7109375" style="2" customWidth="1"/>
    <col min="3077" max="3077" width="15.28515625" style="2" customWidth="1"/>
    <col min="3078" max="3080" width="11.42578125" style="2"/>
    <col min="3081" max="3081" width="12.85546875" style="2" bestFit="1" customWidth="1"/>
    <col min="3082" max="3325" width="11.42578125" style="2"/>
    <col min="3326" max="3326" width="0.85546875" style="2" customWidth="1"/>
    <col min="3327" max="3327" width="4" style="2" customWidth="1"/>
    <col min="3328" max="3328" width="61.42578125" style="2" customWidth="1"/>
    <col min="3329" max="3332" width="14.7109375" style="2" customWidth="1"/>
    <col min="3333" max="3333" width="15.28515625" style="2" customWidth="1"/>
    <col min="3334" max="3336" width="11.42578125" style="2"/>
    <col min="3337" max="3337" width="12.85546875" style="2" bestFit="1" customWidth="1"/>
    <col min="3338" max="3581" width="11.42578125" style="2"/>
    <col min="3582" max="3582" width="0.85546875" style="2" customWidth="1"/>
    <col min="3583" max="3583" width="4" style="2" customWidth="1"/>
    <col min="3584" max="3584" width="61.42578125" style="2" customWidth="1"/>
    <col min="3585" max="3588" width="14.7109375" style="2" customWidth="1"/>
    <col min="3589" max="3589" width="15.28515625" style="2" customWidth="1"/>
    <col min="3590" max="3592" width="11.42578125" style="2"/>
    <col min="3593" max="3593" width="12.85546875" style="2" bestFit="1" customWidth="1"/>
    <col min="3594" max="3837" width="11.42578125" style="2"/>
    <col min="3838" max="3838" width="0.85546875" style="2" customWidth="1"/>
    <col min="3839" max="3839" width="4" style="2" customWidth="1"/>
    <col min="3840" max="3840" width="61.42578125" style="2" customWidth="1"/>
    <col min="3841" max="3844" width="14.7109375" style="2" customWidth="1"/>
    <col min="3845" max="3845" width="15.28515625" style="2" customWidth="1"/>
    <col min="3846" max="3848" width="11.42578125" style="2"/>
    <col min="3849" max="3849" width="12.85546875" style="2" bestFit="1" customWidth="1"/>
    <col min="3850" max="4093" width="11.42578125" style="2"/>
    <col min="4094" max="4094" width="0.85546875" style="2" customWidth="1"/>
    <col min="4095" max="4095" width="4" style="2" customWidth="1"/>
    <col min="4096" max="4096" width="61.42578125" style="2" customWidth="1"/>
    <col min="4097" max="4100" width="14.7109375" style="2" customWidth="1"/>
    <col min="4101" max="4101" width="15.28515625" style="2" customWidth="1"/>
    <col min="4102" max="4104" width="11.42578125" style="2"/>
    <col min="4105" max="4105" width="12.85546875" style="2" bestFit="1" customWidth="1"/>
    <col min="4106" max="4349" width="11.42578125" style="2"/>
    <col min="4350" max="4350" width="0.85546875" style="2" customWidth="1"/>
    <col min="4351" max="4351" width="4" style="2" customWidth="1"/>
    <col min="4352" max="4352" width="61.42578125" style="2" customWidth="1"/>
    <col min="4353" max="4356" width="14.7109375" style="2" customWidth="1"/>
    <col min="4357" max="4357" width="15.28515625" style="2" customWidth="1"/>
    <col min="4358" max="4360" width="11.42578125" style="2"/>
    <col min="4361" max="4361" width="12.85546875" style="2" bestFit="1" customWidth="1"/>
    <col min="4362" max="4605" width="11.42578125" style="2"/>
    <col min="4606" max="4606" width="0.85546875" style="2" customWidth="1"/>
    <col min="4607" max="4607" width="4" style="2" customWidth="1"/>
    <col min="4608" max="4608" width="61.42578125" style="2" customWidth="1"/>
    <col min="4609" max="4612" width="14.7109375" style="2" customWidth="1"/>
    <col min="4613" max="4613" width="15.28515625" style="2" customWidth="1"/>
    <col min="4614" max="4616" width="11.42578125" style="2"/>
    <col min="4617" max="4617" width="12.85546875" style="2" bestFit="1" customWidth="1"/>
    <col min="4618" max="4861" width="11.42578125" style="2"/>
    <col min="4862" max="4862" width="0.85546875" style="2" customWidth="1"/>
    <col min="4863" max="4863" width="4" style="2" customWidth="1"/>
    <col min="4864" max="4864" width="61.42578125" style="2" customWidth="1"/>
    <col min="4865" max="4868" width="14.7109375" style="2" customWidth="1"/>
    <col min="4869" max="4869" width="15.28515625" style="2" customWidth="1"/>
    <col min="4870" max="4872" width="11.42578125" style="2"/>
    <col min="4873" max="4873" width="12.85546875" style="2" bestFit="1" customWidth="1"/>
    <col min="4874" max="5117" width="11.42578125" style="2"/>
    <col min="5118" max="5118" width="0.85546875" style="2" customWidth="1"/>
    <col min="5119" max="5119" width="4" style="2" customWidth="1"/>
    <col min="5120" max="5120" width="61.42578125" style="2" customWidth="1"/>
    <col min="5121" max="5124" width="14.7109375" style="2" customWidth="1"/>
    <col min="5125" max="5125" width="15.28515625" style="2" customWidth="1"/>
    <col min="5126" max="5128" width="11.42578125" style="2"/>
    <col min="5129" max="5129" width="12.85546875" style="2" bestFit="1" customWidth="1"/>
    <col min="5130" max="5373" width="11.42578125" style="2"/>
    <col min="5374" max="5374" width="0.85546875" style="2" customWidth="1"/>
    <col min="5375" max="5375" width="4" style="2" customWidth="1"/>
    <col min="5376" max="5376" width="61.42578125" style="2" customWidth="1"/>
    <col min="5377" max="5380" width="14.7109375" style="2" customWidth="1"/>
    <col min="5381" max="5381" width="15.28515625" style="2" customWidth="1"/>
    <col min="5382" max="5384" width="11.42578125" style="2"/>
    <col min="5385" max="5385" width="12.85546875" style="2" bestFit="1" customWidth="1"/>
    <col min="5386" max="5629" width="11.42578125" style="2"/>
    <col min="5630" max="5630" width="0.85546875" style="2" customWidth="1"/>
    <col min="5631" max="5631" width="4" style="2" customWidth="1"/>
    <col min="5632" max="5632" width="61.42578125" style="2" customWidth="1"/>
    <col min="5633" max="5636" width="14.7109375" style="2" customWidth="1"/>
    <col min="5637" max="5637" width="15.28515625" style="2" customWidth="1"/>
    <col min="5638" max="5640" width="11.42578125" style="2"/>
    <col min="5641" max="5641" width="12.85546875" style="2" bestFit="1" customWidth="1"/>
    <col min="5642" max="5885" width="11.42578125" style="2"/>
    <col min="5886" max="5886" width="0.85546875" style="2" customWidth="1"/>
    <col min="5887" max="5887" width="4" style="2" customWidth="1"/>
    <col min="5888" max="5888" width="61.42578125" style="2" customWidth="1"/>
    <col min="5889" max="5892" width="14.7109375" style="2" customWidth="1"/>
    <col min="5893" max="5893" width="15.28515625" style="2" customWidth="1"/>
    <col min="5894" max="5896" width="11.42578125" style="2"/>
    <col min="5897" max="5897" width="12.85546875" style="2" bestFit="1" customWidth="1"/>
    <col min="5898" max="6141" width="11.42578125" style="2"/>
    <col min="6142" max="6142" width="0.85546875" style="2" customWidth="1"/>
    <col min="6143" max="6143" width="4" style="2" customWidth="1"/>
    <col min="6144" max="6144" width="61.42578125" style="2" customWidth="1"/>
    <col min="6145" max="6148" width="14.7109375" style="2" customWidth="1"/>
    <col min="6149" max="6149" width="15.28515625" style="2" customWidth="1"/>
    <col min="6150" max="6152" width="11.42578125" style="2"/>
    <col min="6153" max="6153" width="12.85546875" style="2" bestFit="1" customWidth="1"/>
    <col min="6154" max="6397" width="11.42578125" style="2"/>
    <col min="6398" max="6398" width="0.85546875" style="2" customWidth="1"/>
    <col min="6399" max="6399" width="4" style="2" customWidth="1"/>
    <col min="6400" max="6400" width="61.42578125" style="2" customWidth="1"/>
    <col min="6401" max="6404" width="14.7109375" style="2" customWidth="1"/>
    <col min="6405" max="6405" width="15.28515625" style="2" customWidth="1"/>
    <col min="6406" max="6408" width="11.42578125" style="2"/>
    <col min="6409" max="6409" width="12.85546875" style="2" bestFit="1" customWidth="1"/>
    <col min="6410" max="6653" width="11.42578125" style="2"/>
    <col min="6654" max="6654" width="0.85546875" style="2" customWidth="1"/>
    <col min="6655" max="6655" width="4" style="2" customWidth="1"/>
    <col min="6656" max="6656" width="61.42578125" style="2" customWidth="1"/>
    <col min="6657" max="6660" width="14.7109375" style="2" customWidth="1"/>
    <col min="6661" max="6661" width="15.28515625" style="2" customWidth="1"/>
    <col min="6662" max="6664" width="11.42578125" style="2"/>
    <col min="6665" max="6665" width="12.85546875" style="2" bestFit="1" customWidth="1"/>
    <col min="6666" max="6909" width="11.42578125" style="2"/>
    <col min="6910" max="6910" width="0.85546875" style="2" customWidth="1"/>
    <col min="6911" max="6911" width="4" style="2" customWidth="1"/>
    <col min="6912" max="6912" width="61.42578125" style="2" customWidth="1"/>
    <col min="6913" max="6916" width="14.7109375" style="2" customWidth="1"/>
    <col min="6917" max="6917" width="15.28515625" style="2" customWidth="1"/>
    <col min="6918" max="6920" width="11.42578125" style="2"/>
    <col min="6921" max="6921" width="12.85546875" style="2" bestFit="1" customWidth="1"/>
    <col min="6922" max="7165" width="11.42578125" style="2"/>
    <col min="7166" max="7166" width="0.85546875" style="2" customWidth="1"/>
    <col min="7167" max="7167" width="4" style="2" customWidth="1"/>
    <col min="7168" max="7168" width="61.42578125" style="2" customWidth="1"/>
    <col min="7169" max="7172" width="14.7109375" style="2" customWidth="1"/>
    <col min="7173" max="7173" width="15.28515625" style="2" customWidth="1"/>
    <col min="7174" max="7176" width="11.42578125" style="2"/>
    <col min="7177" max="7177" width="12.85546875" style="2" bestFit="1" customWidth="1"/>
    <col min="7178" max="7421" width="11.42578125" style="2"/>
    <col min="7422" max="7422" width="0.85546875" style="2" customWidth="1"/>
    <col min="7423" max="7423" width="4" style="2" customWidth="1"/>
    <col min="7424" max="7424" width="61.42578125" style="2" customWidth="1"/>
    <col min="7425" max="7428" width="14.7109375" style="2" customWidth="1"/>
    <col min="7429" max="7429" width="15.28515625" style="2" customWidth="1"/>
    <col min="7430" max="7432" width="11.42578125" style="2"/>
    <col min="7433" max="7433" width="12.85546875" style="2" bestFit="1" customWidth="1"/>
    <col min="7434" max="7677" width="11.42578125" style="2"/>
    <col min="7678" max="7678" width="0.85546875" style="2" customWidth="1"/>
    <col min="7679" max="7679" width="4" style="2" customWidth="1"/>
    <col min="7680" max="7680" width="61.42578125" style="2" customWidth="1"/>
    <col min="7681" max="7684" width="14.7109375" style="2" customWidth="1"/>
    <col min="7685" max="7685" width="15.28515625" style="2" customWidth="1"/>
    <col min="7686" max="7688" width="11.42578125" style="2"/>
    <col min="7689" max="7689" width="12.85546875" style="2" bestFit="1" customWidth="1"/>
    <col min="7690" max="7933" width="11.42578125" style="2"/>
    <col min="7934" max="7934" width="0.85546875" style="2" customWidth="1"/>
    <col min="7935" max="7935" width="4" style="2" customWidth="1"/>
    <col min="7936" max="7936" width="61.42578125" style="2" customWidth="1"/>
    <col min="7937" max="7940" width="14.7109375" style="2" customWidth="1"/>
    <col min="7941" max="7941" width="15.28515625" style="2" customWidth="1"/>
    <col min="7942" max="7944" width="11.42578125" style="2"/>
    <col min="7945" max="7945" width="12.85546875" style="2" bestFit="1" customWidth="1"/>
    <col min="7946" max="8189" width="11.42578125" style="2"/>
    <col min="8190" max="8190" width="0.85546875" style="2" customWidth="1"/>
    <col min="8191" max="8191" width="4" style="2" customWidth="1"/>
    <col min="8192" max="8192" width="61.42578125" style="2" customWidth="1"/>
    <col min="8193" max="8196" width="14.7109375" style="2" customWidth="1"/>
    <col min="8197" max="8197" width="15.28515625" style="2" customWidth="1"/>
    <col min="8198" max="8200" width="11.42578125" style="2"/>
    <col min="8201" max="8201" width="12.85546875" style="2" bestFit="1" customWidth="1"/>
    <col min="8202" max="8445" width="11.42578125" style="2"/>
    <col min="8446" max="8446" width="0.85546875" style="2" customWidth="1"/>
    <col min="8447" max="8447" width="4" style="2" customWidth="1"/>
    <col min="8448" max="8448" width="61.42578125" style="2" customWidth="1"/>
    <col min="8449" max="8452" width="14.7109375" style="2" customWidth="1"/>
    <col min="8453" max="8453" width="15.28515625" style="2" customWidth="1"/>
    <col min="8454" max="8456" width="11.42578125" style="2"/>
    <col min="8457" max="8457" width="12.85546875" style="2" bestFit="1" customWidth="1"/>
    <col min="8458" max="8701" width="11.42578125" style="2"/>
    <col min="8702" max="8702" width="0.85546875" style="2" customWidth="1"/>
    <col min="8703" max="8703" width="4" style="2" customWidth="1"/>
    <col min="8704" max="8704" width="61.42578125" style="2" customWidth="1"/>
    <col min="8705" max="8708" width="14.7109375" style="2" customWidth="1"/>
    <col min="8709" max="8709" width="15.28515625" style="2" customWidth="1"/>
    <col min="8710" max="8712" width="11.42578125" style="2"/>
    <col min="8713" max="8713" width="12.85546875" style="2" bestFit="1" customWidth="1"/>
    <col min="8714" max="8957" width="11.42578125" style="2"/>
    <col min="8958" max="8958" width="0.85546875" style="2" customWidth="1"/>
    <col min="8959" max="8959" width="4" style="2" customWidth="1"/>
    <col min="8960" max="8960" width="61.42578125" style="2" customWidth="1"/>
    <col min="8961" max="8964" width="14.7109375" style="2" customWidth="1"/>
    <col min="8965" max="8965" width="15.28515625" style="2" customWidth="1"/>
    <col min="8966" max="8968" width="11.42578125" style="2"/>
    <col min="8969" max="8969" width="12.85546875" style="2" bestFit="1" customWidth="1"/>
    <col min="8970" max="9213" width="11.42578125" style="2"/>
    <col min="9214" max="9214" width="0.85546875" style="2" customWidth="1"/>
    <col min="9215" max="9215" width="4" style="2" customWidth="1"/>
    <col min="9216" max="9216" width="61.42578125" style="2" customWidth="1"/>
    <col min="9217" max="9220" width="14.7109375" style="2" customWidth="1"/>
    <col min="9221" max="9221" width="15.28515625" style="2" customWidth="1"/>
    <col min="9222" max="9224" width="11.42578125" style="2"/>
    <col min="9225" max="9225" width="12.85546875" style="2" bestFit="1" customWidth="1"/>
    <col min="9226" max="9469" width="11.42578125" style="2"/>
    <col min="9470" max="9470" width="0.85546875" style="2" customWidth="1"/>
    <col min="9471" max="9471" width="4" style="2" customWidth="1"/>
    <col min="9472" max="9472" width="61.42578125" style="2" customWidth="1"/>
    <col min="9473" max="9476" width="14.7109375" style="2" customWidth="1"/>
    <col min="9477" max="9477" width="15.28515625" style="2" customWidth="1"/>
    <col min="9478" max="9480" width="11.42578125" style="2"/>
    <col min="9481" max="9481" width="12.85546875" style="2" bestFit="1" customWidth="1"/>
    <col min="9482" max="9725" width="11.42578125" style="2"/>
    <col min="9726" max="9726" width="0.85546875" style="2" customWidth="1"/>
    <col min="9727" max="9727" width="4" style="2" customWidth="1"/>
    <col min="9728" max="9728" width="61.42578125" style="2" customWidth="1"/>
    <col min="9729" max="9732" width="14.7109375" style="2" customWidth="1"/>
    <col min="9733" max="9733" width="15.28515625" style="2" customWidth="1"/>
    <col min="9734" max="9736" width="11.42578125" style="2"/>
    <col min="9737" max="9737" width="12.85546875" style="2" bestFit="1" customWidth="1"/>
    <col min="9738" max="9981" width="11.42578125" style="2"/>
    <col min="9982" max="9982" width="0.85546875" style="2" customWidth="1"/>
    <col min="9983" max="9983" width="4" style="2" customWidth="1"/>
    <col min="9984" max="9984" width="61.42578125" style="2" customWidth="1"/>
    <col min="9985" max="9988" width="14.7109375" style="2" customWidth="1"/>
    <col min="9989" max="9989" width="15.28515625" style="2" customWidth="1"/>
    <col min="9990" max="9992" width="11.42578125" style="2"/>
    <col min="9993" max="9993" width="12.85546875" style="2" bestFit="1" customWidth="1"/>
    <col min="9994" max="10237" width="11.42578125" style="2"/>
    <col min="10238" max="10238" width="0.85546875" style="2" customWidth="1"/>
    <col min="10239" max="10239" width="4" style="2" customWidth="1"/>
    <col min="10240" max="10240" width="61.42578125" style="2" customWidth="1"/>
    <col min="10241" max="10244" width="14.7109375" style="2" customWidth="1"/>
    <col min="10245" max="10245" width="15.28515625" style="2" customWidth="1"/>
    <col min="10246" max="10248" width="11.42578125" style="2"/>
    <col min="10249" max="10249" width="12.85546875" style="2" bestFit="1" customWidth="1"/>
    <col min="10250" max="10493" width="11.42578125" style="2"/>
    <col min="10494" max="10494" width="0.85546875" style="2" customWidth="1"/>
    <col min="10495" max="10495" width="4" style="2" customWidth="1"/>
    <col min="10496" max="10496" width="61.42578125" style="2" customWidth="1"/>
    <col min="10497" max="10500" width="14.7109375" style="2" customWidth="1"/>
    <col min="10501" max="10501" width="15.28515625" style="2" customWidth="1"/>
    <col min="10502" max="10504" width="11.42578125" style="2"/>
    <col min="10505" max="10505" width="12.85546875" style="2" bestFit="1" customWidth="1"/>
    <col min="10506" max="10749" width="11.42578125" style="2"/>
    <col min="10750" max="10750" width="0.85546875" style="2" customWidth="1"/>
    <col min="10751" max="10751" width="4" style="2" customWidth="1"/>
    <col min="10752" max="10752" width="61.42578125" style="2" customWidth="1"/>
    <col min="10753" max="10756" width="14.7109375" style="2" customWidth="1"/>
    <col min="10757" max="10757" width="15.28515625" style="2" customWidth="1"/>
    <col min="10758" max="10760" width="11.42578125" style="2"/>
    <col min="10761" max="10761" width="12.85546875" style="2" bestFit="1" customWidth="1"/>
    <col min="10762" max="11005" width="11.42578125" style="2"/>
    <col min="11006" max="11006" width="0.85546875" style="2" customWidth="1"/>
    <col min="11007" max="11007" width="4" style="2" customWidth="1"/>
    <col min="11008" max="11008" width="61.42578125" style="2" customWidth="1"/>
    <col min="11009" max="11012" width="14.7109375" style="2" customWidth="1"/>
    <col min="11013" max="11013" width="15.28515625" style="2" customWidth="1"/>
    <col min="11014" max="11016" width="11.42578125" style="2"/>
    <col min="11017" max="11017" width="12.85546875" style="2" bestFit="1" customWidth="1"/>
    <col min="11018" max="11261" width="11.42578125" style="2"/>
    <col min="11262" max="11262" width="0.85546875" style="2" customWidth="1"/>
    <col min="11263" max="11263" width="4" style="2" customWidth="1"/>
    <col min="11264" max="11264" width="61.42578125" style="2" customWidth="1"/>
    <col min="11265" max="11268" width="14.7109375" style="2" customWidth="1"/>
    <col min="11269" max="11269" width="15.28515625" style="2" customWidth="1"/>
    <col min="11270" max="11272" width="11.42578125" style="2"/>
    <col min="11273" max="11273" width="12.85546875" style="2" bestFit="1" customWidth="1"/>
    <col min="11274" max="11517" width="11.42578125" style="2"/>
    <col min="11518" max="11518" width="0.85546875" style="2" customWidth="1"/>
    <col min="11519" max="11519" width="4" style="2" customWidth="1"/>
    <col min="11520" max="11520" width="61.42578125" style="2" customWidth="1"/>
    <col min="11521" max="11524" width="14.7109375" style="2" customWidth="1"/>
    <col min="11525" max="11525" width="15.28515625" style="2" customWidth="1"/>
    <col min="11526" max="11528" width="11.42578125" style="2"/>
    <col min="11529" max="11529" width="12.85546875" style="2" bestFit="1" customWidth="1"/>
    <col min="11530" max="11773" width="11.42578125" style="2"/>
    <col min="11774" max="11774" width="0.85546875" style="2" customWidth="1"/>
    <col min="11775" max="11775" width="4" style="2" customWidth="1"/>
    <col min="11776" max="11776" width="61.42578125" style="2" customWidth="1"/>
    <col min="11777" max="11780" width="14.7109375" style="2" customWidth="1"/>
    <col min="11781" max="11781" width="15.28515625" style="2" customWidth="1"/>
    <col min="11782" max="11784" width="11.42578125" style="2"/>
    <col min="11785" max="11785" width="12.85546875" style="2" bestFit="1" customWidth="1"/>
    <col min="11786" max="12029" width="11.42578125" style="2"/>
    <col min="12030" max="12030" width="0.85546875" style="2" customWidth="1"/>
    <col min="12031" max="12031" width="4" style="2" customWidth="1"/>
    <col min="12032" max="12032" width="61.42578125" style="2" customWidth="1"/>
    <col min="12033" max="12036" width="14.7109375" style="2" customWidth="1"/>
    <col min="12037" max="12037" width="15.28515625" style="2" customWidth="1"/>
    <col min="12038" max="12040" width="11.42578125" style="2"/>
    <col min="12041" max="12041" width="12.85546875" style="2" bestFit="1" customWidth="1"/>
    <col min="12042" max="12285" width="11.42578125" style="2"/>
    <col min="12286" max="12286" width="0.85546875" style="2" customWidth="1"/>
    <col min="12287" max="12287" width="4" style="2" customWidth="1"/>
    <col min="12288" max="12288" width="61.42578125" style="2" customWidth="1"/>
    <col min="12289" max="12292" width="14.7109375" style="2" customWidth="1"/>
    <col min="12293" max="12293" width="15.28515625" style="2" customWidth="1"/>
    <col min="12294" max="12296" width="11.42578125" style="2"/>
    <col min="12297" max="12297" width="12.85546875" style="2" bestFit="1" customWidth="1"/>
    <col min="12298" max="12541" width="11.42578125" style="2"/>
    <col min="12542" max="12542" width="0.85546875" style="2" customWidth="1"/>
    <col min="12543" max="12543" width="4" style="2" customWidth="1"/>
    <col min="12544" max="12544" width="61.42578125" style="2" customWidth="1"/>
    <col min="12545" max="12548" width="14.7109375" style="2" customWidth="1"/>
    <col min="12549" max="12549" width="15.28515625" style="2" customWidth="1"/>
    <col min="12550" max="12552" width="11.42578125" style="2"/>
    <col min="12553" max="12553" width="12.85546875" style="2" bestFit="1" customWidth="1"/>
    <col min="12554" max="12797" width="11.42578125" style="2"/>
    <col min="12798" max="12798" width="0.85546875" style="2" customWidth="1"/>
    <col min="12799" max="12799" width="4" style="2" customWidth="1"/>
    <col min="12800" max="12800" width="61.42578125" style="2" customWidth="1"/>
    <col min="12801" max="12804" width="14.7109375" style="2" customWidth="1"/>
    <col min="12805" max="12805" width="15.28515625" style="2" customWidth="1"/>
    <col min="12806" max="12808" width="11.42578125" style="2"/>
    <col min="12809" max="12809" width="12.85546875" style="2" bestFit="1" customWidth="1"/>
    <col min="12810" max="13053" width="11.42578125" style="2"/>
    <col min="13054" max="13054" width="0.85546875" style="2" customWidth="1"/>
    <col min="13055" max="13055" width="4" style="2" customWidth="1"/>
    <col min="13056" max="13056" width="61.42578125" style="2" customWidth="1"/>
    <col min="13057" max="13060" width="14.7109375" style="2" customWidth="1"/>
    <col min="13061" max="13061" width="15.28515625" style="2" customWidth="1"/>
    <col min="13062" max="13064" width="11.42578125" style="2"/>
    <col min="13065" max="13065" width="12.85546875" style="2" bestFit="1" customWidth="1"/>
    <col min="13066" max="13309" width="11.42578125" style="2"/>
    <col min="13310" max="13310" width="0.85546875" style="2" customWidth="1"/>
    <col min="13311" max="13311" width="4" style="2" customWidth="1"/>
    <col min="13312" max="13312" width="61.42578125" style="2" customWidth="1"/>
    <col min="13313" max="13316" width="14.7109375" style="2" customWidth="1"/>
    <col min="13317" max="13317" width="15.28515625" style="2" customWidth="1"/>
    <col min="13318" max="13320" width="11.42578125" style="2"/>
    <col min="13321" max="13321" width="12.85546875" style="2" bestFit="1" customWidth="1"/>
    <col min="13322" max="13565" width="11.42578125" style="2"/>
    <col min="13566" max="13566" width="0.85546875" style="2" customWidth="1"/>
    <col min="13567" max="13567" width="4" style="2" customWidth="1"/>
    <col min="13568" max="13568" width="61.42578125" style="2" customWidth="1"/>
    <col min="13569" max="13572" width="14.7109375" style="2" customWidth="1"/>
    <col min="13573" max="13573" width="15.28515625" style="2" customWidth="1"/>
    <col min="13574" max="13576" width="11.42578125" style="2"/>
    <col min="13577" max="13577" width="12.85546875" style="2" bestFit="1" customWidth="1"/>
    <col min="13578" max="13821" width="11.42578125" style="2"/>
    <col min="13822" max="13822" width="0.85546875" style="2" customWidth="1"/>
    <col min="13823" max="13823" width="4" style="2" customWidth="1"/>
    <col min="13824" max="13824" width="61.42578125" style="2" customWidth="1"/>
    <col min="13825" max="13828" width="14.7109375" style="2" customWidth="1"/>
    <col min="13829" max="13829" width="15.28515625" style="2" customWidth="1"/>
    <col min="13830" max="13832" width="11.42578125" style="2"/>
    <col min="13833" max="13833" width="12.85546875" style="2" bestFit="1" customWidth="1"/>
    <col min="13834" max="14077" width="11.42578125" style="2"/>
    <col min="14078" max="14078" width="0.85546875" style="2" customWidth="1"/>
    <col min="14079" max="14079" width="4" style="2" customWidth="1"/>
    <col min="14080" max="14080" width="61.42578125" style="2" customWidth="1"/>
    <col min="14081" max="14084" width="14.7109375" style="2" customWidth="1"/>
    <col min="14085" max="14085" width="15.28515625" style="2" customWidth="1"/>
    <col min="14086" max="14088" width="11.42578125" style="2"/>
    <col min="14089" max="14089" width="12.85546875" style="2" bestFit="1" customWidth="1"/>
    <col min="14090" max="14333" width="11.42578125" style="2"/>
    <col min="14334" max="14334" width="0.85546875" style="2" customWidth="1"/>
    <col min="14335" max="14335" width="4" style="2" customWidth="1"/>
    <col min="14336" max="14336" width="61.42578125" style="2" customWidth="1"/>
    <col min="14337" max="14340" width="14.7109375" style="2" customWidth="1"/>
    <col min="14341" max="14341" width="15.28515625" style="2" customWidth="1"/>
    <col min="14342" max="14344" width="11.42578125" style="2"/>
    <col min="14345" max="14345" width="12.85546875" style="2" bestFit="1" customWidth="1"/>
    <col min="14346" max="14589" width="11.42578125" style="2"/>
    <col min="14590" max="14590" width="0.85546875" style="2" customWidth="1"/>
    <col min="14591" max="14591" width="4" style="2" customWidth="1"/>
    <col min="14592" max="14592" width="61.42578125" style="2" customWidth="1"/>
    <col min="14593" max="14596" width="14.7109375" style="2" customWidth="1"/>
    <col min="14597" max="14597" width="15.28515625" style="2" customWidth="1"/>
    <col min="14598" max="14600" width="11.42578125" style="2"/>
    <col min="14601" max="14601" width="12.85546875" style="2" bestFit="1" customWidth="1"/>
    <col min="14602" max="14845" width="11.42578125" style="2"/>
    <col min="14846" max="14846" width="0.85546875" style="2" customWidth="1"/>
    <col min="14847" max="14847" width="4" style="2" customWidth="1"/>
    <col min="14848" max="14848" width="61.42578125" style="2" customWidth="1"/>
    <col min="14849" max="14852" width="14.7109375" style="2" customWidth="1"/>
    <col min="14853" max="14853" width="15.28515625" style="2" customWidth="1"/>
    <col min="14854" max="14856" width="11.42578125" style="2"/>
    <col min="14857" max="14857" width="12.85546875" style="2" bestFit="1" customWidth="1"/>
    <col min="14858" max="15101" width="11.42578125" style="2"/>
    <col min="15102" max="15102" width="0.85546875" style="2" customWidth="1"/>
    <col min="15103" max="15103" width="4" style="2" customWidth="1"/>
    <col min="15104" max="15104" width="61.42578125" style="2" customWidth="1"/>
    <col min="15105" max="15108" width="14.7109375" style="2" customWidth="1"/>
    <col min="15109" max="15109" width="15.28515625" style="2" customWidth="1"/>
    <col min="15110" max="15112" width="11.42578125" style="2"/>
    <col min="15113" max="15113" width="12.85546875" style="2" bestFit="1" customWidth="1"/>
    <col min="15114" max="15357" width="11.42578125" style="2"/>
    <col min="15358" max="15358" width="0.85546875" style="2" customWidth="1"/>
    <col min="15359" max="15359" width="4" style="2" customWidth="1"/>
    <col min="15360" max="15360" width="61.42578125" style="2" customWidth="1"/>
    <col min="15361" max="15364" width="14.7109375" style="2" customWidth="1"/>
    <col min="15365" max="15365" width="15.28515625" style="2" customWidth="1"/>
    <col min="15366" max="15368" width="11.42578125" style="2"/>
    <col min="15369" max="15369" width="12.85546875" style="2" bestFit="1" customWidth="1"/>
    <col min="15370" max="15613" width="11.42578125" style="2"/>
    <col min="15614" max="15614" width="0.85546875" style="2" customWidth="1"/>
    <col min="15615" max="15615" width="4" style="2" customWidth="1"/>
    <col min="15616" max="15616" width="61.42578125" style="2" customWidth="1"/>
    <col min="15617" max="15620" width="14.7109375" style="2" customWidth="1"/>
    <col min="15621" max="15621" width="15.28515625" style="2" customWidth="1"/>
    <col min="15622" max="15624" width="11.42578125" style="2"/>
    <col min="15625" max="15625" width="12.85546875" style="2" bestFit="1" customWidth="1"/>
    <col min="15626" max="15869" width="11.42578125" style="2"/>
    <col min="15870" max="15870" width="0.85546875" style="2" customWidth="1"/>
    <col min="15871" max="15871" width="4" style="2" customWidth="1"/>
    <col min="15872" max="15872" width="61.42578125" style="2" customWidth="1"/>
    <col min="15873" max="15876" width="14.7109375" style="2" customWidth="1"/>
    <col min="15877" max="15877" width="15.28515625" style="2" customWidth="1"/>
    <col min="15878" max="15880" width="11.42578125" style="2"/>
    <col min="15881" max="15881" width="12.85546875" style="2" bestFit="1" customWidth="1"/>
    <col min="15882" max="16125" width="11.42578125" style="2"/>
    <col min="16126" max="16126" width="0.85546875" style="2" customWidth="1"/>
    <col min="16127" max="16127" width="4" style="2" customWidth="1"/>
    <col min="16128" max="16128" width="61.42578125" style="2" customWidth="1"/>
    <col min="16129" max="16132" width="14.7109375" style="2" customWidth="1"/>
    <col min="16133" max="16133" width="15.28515625" style="2" customWidth="1"/>
    <col min="16134" max="16136" width="11.42578125" style="2"/>
    <col min="16137" max="16137" width="12.85546875" style="2" bestFit="1" customWidth="1"/>
    <col min="16138" max="16384" width="11.42578125" style="2"/>
  </cols>
  <sheetData>
    <row r="2" spans="1:8" s="5" customFormat="1" x14ac:dyDescent="0.25">
      <c r="A2" s="3"/>
      <c r="B2" s="4"/>
      <c r="C2" s="4"/>
      <c r="D2" s="4"/>
      <c r="E2" s="4"/>
      <c r="F2" s="4"/>
      <c r="G2" s="4"/>
      <c r="H2" s="4"/>
    </row>
    <row r="3" spans="1:8" s="5" customFormat="1" x14ac:dyDescent="0.25">
      <c r="A3" s="3"/>
      <c r="B3" s="4"/>
      <c r="C3" s="4"/>
      <c r="D3" s="4"/>
      <c r="E3" s="4"/>
      <c r="F3" s="4"/>
      <c r="G3" s="4"/>
      <c r="H3" s="4"/>
    </row>
    <row r="4" spans="1:8" s="5" customFormat="1" x14ac:dyDescent="0.25">
      <c r="A4" s="3"/>
      <c r="B4" s="4"/>
      <c r="C4" s="4"/>
      <c r="D4" s="4"/>
      <c r="E4" s="4"/>
      <c r="F4" s="4"/>
      <c r="G4" s="4"/>
      <c r="H4" s="4"/>
    </row>
    <row r="5" spans="1:8" s="5" customFormat="1" x14ac:dyDescent="0.25">
      <c r="A5" s="3"/>
      <c r="B5" s="4"/>
      <c r="C5" s="4"/>
      <c r="D5" s="4"/>
      <c r="E5" s="4"/>
      <c r="F5" s="4"/>
      <c r="G5" s="4"/>
      <c r="H5" s="4"/>
    </row>
    <row r="6" spans="1:8" s="5" customFormat="1" ht="8.25" customHeight="1" x14ac:dyDescent="0.25">
      <c r="A6" s="3"/>
      <c r="B6" s="4"/>
      <c r="C6" s="4"/>
      <c r="D6" s="4"/>
      <c r="E6" s="4"/>
      <c r="F6" s="4"/>
      <c r="G6" s="4"/>
      <c r="H6" s="4"/>
    </row>
    <row r="7" spans="1:8" s="5" customFormat="1" x14ac:dyDescent="0.25">
      <c r="A7" s="3"/>
      <c r="B7" s="4"/>
      <c r="C7" s="4"/>
      <c r="D7" s="4"/>
      <c r="E7" s="4"/>
      <c r="F7" s="4"/>
      <c r="G7" s="4"/>
      <c r="H7" s="4"/>
    </row>
    <row r="8" spans="1:8" s="5" customFormat="1" x14ac:dyDescent="0.25">
      <c r="A8" s="3"/>
      <c r="B8" s="4"/>
      <c r="C8" s="4"/>
      <c r="D8" s="4"/>
      <c r="E8" s="4"/>
      <c r="F8" s="4"/>
      <c r="G8" s="4"/>
      <c r="H8" s="4"/>
    </row>
    <row r="9" spans="1:8" s="5" customFormat="1" x14ac:dyDescent="0.25">
      <c r="A9" s="3"/>
      <c r="B9" s="4"/>
      <c r="C9" s="4"/>
      <c r="D9" s="4"/>
      <c r="E9" s="4"/>
      <c r="F9" s="4"/>
      <c r="G9" s="4"/>
      <c r="H9" s="4"/>
    </row>
    <row r="10" spans="1:8" s="5" customFormat="1" ht="5.0999999999999996" customHeight="1" x14ac:dyDescent="0.25">
      <c r="A10" s="3"/>
      <c r="B10" s="4"/>
      <c r="C10" s="4"/>
      <c r="D10" s="4"/>
      <c r="E10" s="4"/>
      <c r="F10" s="4"/>
      <c r="G10" s="4"/>
      <c r="H10" s="4"/>
    </row>
    <row r="11" spans="1:8" ht="19.5" x14ac:dyDescent="0.2">
      <c r="A11" s="241" t="s">
        <v>69</v>
      </c>
      <c r="B11" s="74"/>
      <c r="C11" s="74"/>
      <c r="D11" s="74"/>
      <c r="E11" s="74"/>
      <c r="F11" s="74"/>
      <c r="G11" s="74"/>
      <c r="H11" s="74"/>
    </row>
    <row r="12" spans="1:8" ht="9.75" customHeight="1" x14ac:dyDescent="0.2">
      <c r="C12" s="168"/>
      <c r="D12" s="168">
        <v>0</v>
      </c>
      <c r="E12" s="168">
        <v>0</v>
      </c>
      <c r="F12" s="168">
        <v>0</v>
      </c>
      <c r="G12" s="168">
        <v>0</v>
      </c>
      <c r="H12" s="9">
        <f>+'Regla SSPP'!I13</f>
        <v>45291</v>
      </c>
    </row>
    <row r="13" spans="1:8" s="5" customFormat="1" ht="24.95" customHeight="1" thickBot="1" x14ac:dyDescent="0.3">
      <c r="A13" s="169" t="s">
        <v>70</v>
      </c>
      <c r="B13" s="170"/>
      <c r="C13" s="242"/>
      <c r="D13" s="242"/>
      <c r="E13" s="242"/>
      <c r="F13" s="242"/>
      <c r="G13" s="242"/>
      <c r="H13" s="243"/>
    </row>
    <row r="14" spans="1:8" s="173" customFormat="1" ht="30" customHeight="1" thickTop="1" x14ac:dyDescent="0.25">
      <c r="A14" s="172"/>
      <c r="C14" s="174" t="s">
        <v>71</v>
      </c>
      <c r="D14" s="174" t="s">
        <v>72</v>
      </c>
      <c r="E14" s="244" t="s">
        <v>73</v>
      </c>
      <c r="F14" s="244" t="s">
        <v>74</v>
      </c>
      <c r="G14" s="244" t="s">
        <v>75</v>
      </c>
      <c r="H14" s="177" t="s">
        <v>76</v>
      </c>
    </row>
    <row r="15" spans="1:8" s="233" customFormat="1" ht="20.100000000000001" customHeight="1" x14ac:dyDescent="0.25">
      <c r="A15" s="178"/>
      <c r="B15" s="179" t="s">
        <v>54</v>
      </c>
      <c r="C15" s="245">
        <f>+C38</f>
        <v>4831590.9800000004</v>
      </c>
      <c r="D15" s="245">
        <f>+D38</f>
        <v>1662667.6099999999</v>
      </c>
      <c r="E15" s="245">
        <f>+E38</f>
        <v>2420360.59</v>
      </c>
      <c r="F15" s="246">
        <f>+F38</f>
        <v>573432.6</v>
      </c>
      <c r="G15" s="246">
        <f>+G38</f>
        <v>513068.5</v>
      </c>
      <c r="H15" s="247">
        <f>SUM(C15:G15)</f>
        <v>10001120.279999999</v>
      </c>
    </row>
    <row r="16" spans="1:8" s="233" customFormat="1" ht="12" customHeight="1" x14ac:dyDescent="0.25">
      <c r="A16" s="248"/>
      <c r="B16" s="249"/>
      <c r="C16" s="250"/>
      <c r="D16" s="250"/>
      <c r="E16" s="250"/>
      <c r="F16" s="250"/>
      <c r="G16" s="250"/>
      <c r="H16" s="251"/>
    </row>
    <row r="17" spans="1:8" s="233" customFormat="1" ht="20.100000000000001" customHeight="1" thickBot="1" x14ac:dyDescent="0.3">
      <c r="A17" s="187" t="s">
        <v>6</v>
      </c>
      <c r="B17" s="188"/>
      <c r="C17" s="189" t="s">
        <v>7</v>
      </c>
      <c r="D17" s="252"/>
      <c r="E17" s="252"/>
      <c r="F17" s="252"/>
      <c r="G17" s="252"/>
      <c r="H17" s="253">
        <f>SUM(C17:F17)</f>
        <v>0</v>
      </c>
    </row>
    <row r="18" spans="1:8" s="39" customFormat="1" ht="5.0999999999999996" customHeight="1" thickTop="1" x14ac:dyDescent="0.2"/>
    <row r="19" spans="1:8" s="39" customFormat="1" x14ac:dyDescent="0.2"/>
    <row r="20" spans="1:8" s="39" customFormat="1" ht="5.0999999999999996" customHeight="1" x14ac:dyDescent="0.2"/>
    <row r="21" spans="1:8" s="39" customFormat="1" ht="8.1" customHeight="1" x14ac:dyDescent="0.2"/>
    <row r="22" spans="1:8" s="39" customFormat="1" ht="15.75" x14ac:dyDescent="0.2">
      <c r="A22" s="254" t="s">
        <v>8</v>
      </c>
      <c r="B22" s="255"/>
      <c r="C22" s="256"/>
      <c r="D22" s="256"/>
      <c r="E22" s="256"/>
      <c r="F22" s="256"/>
      <c r="G22" s="256"/>
      <c r="H22" s="257"/>
    </row>
    <row r="23" spans="1:8" s="34" customFormat="1" ht="20.100000000000001" customHeight="1" x14ac:dyDescent="0.25">
      <c r="A23" s="258" t="s">
        <v>11</v>
      </c>
      <c r="B23" s="259" t="s">
        <v>55</v>
      </c>
      <c r="C23" s="260">
        <v>9008.74</v>
      </c>
      <c r="D23" s="260">
        <v>823.79</v>
      </c>
      <c r="E23" s="260">
        <v>435637.42999999993</v>
      </c>
      <c r="F23" s="260">
        <v>56398.929999999993</v>
      </c>
      <c r="G23" s="260">
        <v>0</v>
      </c>
      <c r="H23" s="261">
        <f>SUM(C23:G23)</f>
        <v>501868.88999999996</v>
      </c>
    </row>
    <row r="24" spans="1:8" s="34" customFormat="1" ht="20.100000000000001" customHeight="1" x14ac:dyDescent="0.25">
      <c r="A24" s="199" t="s">
        <v>11</v>
      </c>
      <c r="B24" s="129" t="s">
        <v>56</v>
      </c>
      <c r="C24" s="260">
        <v>1433572.6800000002</v>
      </c>
      <c r="D24" s="260">
        <v>403468.87</v>
      </c>
      <c r="E24" s="260">
        <v>423967.85000000003</v>
      </c>
      <c r="F24" s="260">
        <v>0</v>
      </c>
      <c r="G24" s="260">
        <v>147268.82999999999</v>
      </c>
      <c r="H24" s="262">
        <f t="shared" ref="H24:H33" si="0">SUM(C24:G24)</f>
        <v>2408278.2300000004</v>
      </c>
    </row>
    <row r="25" spans="1:8" s="34" customFormat="1" ht="25.5" customHeight="1" x14ac:dyDescent="0.25">
      <c r="A25" s="199" t="s">
        <v>11</v>
      </c>
      <c r="B25" s="129" t="s">
        <v>57</v>
      </c>
      <c r="C25" s="260">
        <v>3042855.79</v>
      </c>
      <c r="D25" s="260">
        <v>1049356.57</v>
      </c>
      <c r="E25" s="260">
        <v>776908.0199999999</v>
      </c>
      <c r="F25" s="260">
        <v>40308.92</v>
      </c>
      <c r="G25" s="260">
        <v>100563.67</v>
      </c>
      <c r="H25" s="262">
        <f t="shared" si="0"/>
        <v>5009992.97</v>
      </c>
    </row>
    <row r="26" spans="1:8" s="34" customFormat="1" ht="20.100000000000001" customHeight="1" x14ac:dyDescent="0.25">
      <c r="A26" s="199" t="s">
        <v>11</v>
      </c>
      <c r="B26" s="129" t="s">
        <v>58</v>
      </c>
      <c r="C26" s="260">
        <v>0</v>
      </c>
      <c r="D26" s="260">
        <v>0</v>
      </c>
      <c r="E26" s="260">
        <v>0</v>
      </c>
      <c r="F26" s="260">
        <v>0</v>
      </c>
      <c r="G26" s="260">
        <v>0</v>
      </c>
      <c r="H26" s="262">
        <f t="shared" si="0"/>
        <v>0</v>
      </c>
    </row>
    <row r="27" spans="1:8" s="34" customFormat="1" ht="20.100000000000001" customHeight="1" x14ac:dyDescent="0.25">
      <c r="A27" s="199" t="s">
        <v>11</v>
      </c>
      <c r="B27" s="129" t="s">
        <v>59</v>
      </c>
      <c r="C27" s="260">
        <v>0</v>
      </c>
      <c r="D27" s="260">
        <v>0</v>
      </c>
      <c r="E27" s="260">
        <v>0</v>
      </c>
      <c r="F27" s="260">
        <v>0</v>
      </c>
      <c r="G27" s="260">
        <v>0</v>
      </c>
      <c r="H27" s="262">
        <f t="shared" si="0"/>
        <v>0</v>
      </c>
    </row>
    <row r="28" spans="1:8" s="34" customFormat="1" ht="20.100000000000001" customHeight="1" x14ac:dyDescent="0.25">
      <c r="A28" s="199" t="s">
        <v>11</v>
      </c>
      <c r="B28" s="129" t="s">
        <v>60</v>
      </c>
      <c r="C28" s="260">
        <v>0</v>
      </c>
      <c r="D28" s="260">
        <v>0</v>
      </c>
      <c r="E28" s="260">
        <v>0</v>
      </c>
      <c r="F28" s="260">
        <v>0</v>
      </c>
      <c r="G28" s="260">
        <v>0</v>
      </c>
      <c r="H28" s="262">
        <f t="shared" si="0"/>
        <v>0</v>
      </c>
    </row>
    <row r="29" spans="1:8" s="34" customFormat="1" ht="78" customHeight="1" x14ac:dyDescent="0.25">
      <c r="A29" s="207" t="s">
        <v>11</v>
      </c>
      <c r="B29" s="37" t="s">
        <v>61</v>
      </c>
      <c r="C29" s="260">
        <v>444577.25</v>
      </c>
      <c r="D29" s="260">
        <v>654300.02</v>
      </c>
      <c r="E29" s="260">
        <v>777200.68</v>
      </c>
      <c r="F29" s="260">
        <v>0</v>
      </c>
      <c r="G29" s="260">
        <v>283373</v>
      </c>
      <c r="H29" s="263">
        <f t="shared" si="0"/>
        <v>2159450.9500000002</v>
      </c>
    </row>
    <row r="30" spans="1:8" s="34" customFormat="1" ht="81.75" customHeight="1" x14ac:dyDescent="0.25">
      <c r="A30" s="128" t="s">
        <v>17</v>
      </c>
      <c r="B30" s="37" t="s">
        <v>62</v>
      </c>
      <c r="C30" s="260">
        <v>-1315.17</v>
      </c>
      <c r="D30" s="260">
        <v>0</v>
      </c>
      <c r="E30" s="260">
        <v>6646.61</v>
      </c>
      <c r="F30" s="260">
        <v>0</v>
      </c>
      <c r="G30" s="260">
        <v>0</v>
      </c>
      <c r="H30" s="263">
        <f t="shared" si="0"/>
        <v>5331.44</v>
      </c>
    </row>
    <row r="31" spans="1:8" s="34" customFormat="1" ht="27.75" customHeight="1" x14ac:dyDescent="0.25">
      <c r="A31" s="207" t="s">
        <v>11</v>
      </c>
      <c r="B31" s="37" t="s">
        <v>63</v>
      </c>
      <c r="C31" s="260">
        <v>0</v>
      </c>
      <c r="D31" s="260">
        <v>0</v>
      </c>
      <c r="E31" s="260">
        <v>0</v>
      </c>
      <c r="F31" s="260">
        <v>0</v>
      </c>
      <c r="G31" s="260">
        <v>0</v>
      </c>
      <c r="H31" s="263">
        <f t="shared" si="0"/>
        <v>0</v>
      </c>
    </row>
    <row r="32" spans="1:8" s="34" customFormat="1" ht="64.5" hidden="1" customHeight="1" x14ac:dyDescent="0.25">
      <c r="A32" s="207" t="s">
        <v>11</v>
      </c>
      <c r="B32" s="37" t="s">
        <v>64</v>
      </c>
      <c r="C32" s="260">
        <v>0</v>
      </c>
      <c r="D32" s="260">
        <v>0</v>
      </c>
      <c r="E32" s="260">
        <v>0</v>
      </c>
      <c r="F32" s="260">
        <v>0</v>
      </c>
      <c r="G32" s="260">
        <v>0</v>
      </c>
      <c r="H32" s="263">
        <f t="shared" si="0"/>
        <v>0</v>
      </c>
    </row>
    <row r="33" spans="1:8" s="34" customFormat="1" ht="39.75" customHeight="1" thickBot="1" x14ac:dyDescent="0.3">
      <c r="A33" s="264" t="s">
        <v>11</v>
      </c>
      <c r="B33" s="265" t="s">
        <v>65</v>
      </c>
      <c r="C33" s="138">
        <v>7000</v>
      </c>
      <c r="D33" s="138">
        <v>0</v>
      </c>
      <c r="E33" s="138">
        <v>0</v>
      </c>
      <c r="F33" s="138">
        <v>476724.75</v>
      </c>
      <c r="G33" s="138">
        <v>0</v>
      </c>
      <c r="H33" s="266">
        <f t="shared" si="0"/>
        <v>483724.75</v>
      </c>
    </row>
    <row r="34" spans="1:8" s="34" customFormat="1" ht="35.1" customHeight="1" thickTop="1" thickBot="1" x14ac:dyDescent="0.3">
      <c r="A34" s="212" t="s">
        <v>24</v>
      </c>
      <c r="B34" s="213"/>
      <c r="C34" s="267">
        <f>SUM(C23:C33)</f>
        <v>4935699.29</v>
      </c>
      <c r="D34" s="267">
        <f t="shared" ref="D34:H34" si="1">SUM(D23:D33)</f>
        <v>2107949.25</v>
      </c>
      <c r="E34" s="267">
        <f t="shared" si="1"/>
        <v>2420360.59</v>
      </c>
      <c r="F34" s="267">
        <f t="shared" si="1"/>
        <v>573432.6</v>
      </c>
      <c r="G34" s="267">
        <f t="shared" si="1"/>
        <v>531205.5</v>
      </c>
      <c r="H34" s="268">
        <f t="shared" si="1"/>
        <v>10568647.229999999</v>
      </c>
    </row>
    <row r="35" spans="1:8" s="34" customFormat="1" ht="20.100000000000001" customHeight="1" thickTop="1" thickBot="1" x14ac:dyDescent="0.3">
      <c r="A35" s="217"/>
      <c r="B35" s="218" t="s">
        <v>66</v>
      </c>
      <c r="C35" s="219">
        <f>SUM(C36:C37)</f>
        <v>-104108.31</v>
      </c>
      <c r="D35" s="269">
        <f t="shared" ref="D35:H35" si="2">SUM(D36:D37)</f>
        <v>-445281.64</v>
      </c>
      <c r="E35" s="269">
        <f t="shared" si="2"/>
        <v>0</v>
      </c>
      <c r="F35" s="269">
        <f t="shared" si="2"/>
        <v>0</v>
      </c>
      <c r="G35" s="269">
        <f t="shared" si="2"/>
        <v>-18137</v>
      </c>
      <c r="H35" s="270">
        <f t="shared" si="2"/>
        <v>-567526.94999999995</v>
      </c>
    </row>
    <row r="36" spans="1:8" s="34" customFormat="1" ht="82.5" customHeight="1" thickTop="1" x14ac:dyDescent="0.25">
      <c r="A36" s="271" t="s">
        <v>13</v>
      </c>
      <c r="B36" s="129" t="s">
        <v>41</v>
      </c>
      <c r="C36" s="272">
        <v>-104108.31</v>
      </c>
      <c r="D36" s="272">
        <v>-43281.64</v>
      </c>
      <c r="E36" s="272">
        <v>0</v>
      </c>
      <c r="F36" s="272">
        <v>0</v>
      </c>
      <c r="G36" s="272">
        <v>-18137</v>
      </c>
      <c r="H36" s="273">
        <f t="shared" ref="H36:H37" si="3">SUM(C36:G36)</f>
        <v>-165526.95000000001</v>
      </c>
    </row>
    <row r="37" spans="1:8" s="34" customFormat="1" ht="63" customHeight="1" x14ac:dyDescent="0.25">
      <c r="A37" s="207" t="s">
        <v>13</v>
      </c>
      <c r="B37" s="129" t="s">
        <v>42</v>
      </c>
      <c r="C37" s="274">
        <v>0</v>
      </c>
      <c r="D37" s="274">
        <v>-402000</v>
      </c>
      <c r="E37" s="274">
        <v>0</v>
      </c>
      <c r="F37" s="274">
        <v>0</v>
      </c>
      <c r="G37" s="274">
        <v>0</v>
      </c>
      <c r="H37" s="263">
        <f t="shared" si="3"/>
        <v>-402000</v>
      </c>
    </row>
    <row r="38" spans="1:8" s="233" customFormat="1" ht="30.75" customHeight="1" thickBot="1" x14ac:dyDescent="0.3">
      <c r="A38" s="228" t="s">
        <v>67</v>
      </c>
      <c r="B38" s="229"/>
      <c r="C38" s="275">
        <f>+C34+C35</f>
        <v>4831590.9800000004</v>
      </c>
      <c r="D38" s="275">
        <f t="shared" ref="D38:H38" si="4">+D34+D35</f>
        <v>1662667.6099999999</v>
      </c>
      <c r="E38" s="275">
        <f t="shared" si="4"/>
        <v>2420360.59</v>
      </c>
      <c r="F38" s="275">
        <f t="shared" si="4"/>
        <v>573432.6</v>
      </c>
      <c r="G38" s="275">
        <f t="shared" si="4"/>
        <v>513068.5</v>
      </c>
      <c r="H38" s="276">
        <f t="shared" si="4"/>
        <v>10001120.279999999</v>
      </c>
    </row>
    <row r="39" spans="1:8" s="233" customFormat="1" ht="30.75" customHeight="1" thickTop="1" thickBot="1" x14ac:dyDescent="0.3">
      <c r="A39" s="234" t="s">
        <v>68</v>
      </c>
      <c r="B39" s="235"/>
      <c r="C39" s="277">
        <v>4694997.6100000003</v>
      </c>
      <c r="D39" s="277">
        <v>1554016.9300000002</v>
      </c>
      <c r="E39" s="277">
        <v>1946742.7399999998</v>
      </c>
      <c r="F39" s="277">
        <v>480274.5</v>
      </c>
      <c r="G39" s="277">
        <v>3131.42</v>
      </c>
      <c r="H39" s="278">
        <f>SUM(C39:G39)</f>
        <v>8679163.2000000011</v>
      </c>
    </row>
    <row r="40" spans="1:8" s="39" customFormat="1" ht="13.5" thickTop="1" x14ac:dyDescent="0.2"/>
    <row r="41" spans="1:8" s="39" customFormat="1" x14ac:dyDescent="0.2">
      <c r="C41" s="279"/>
      <c r="D41" s="279"/>
      <c r="E41" s="279"/>
      <c r="F41" s="279"/>
      <c r="G41" s="279"/>
      <c r="H41" s="35"/>
    </row>
    <row r="42" spans="1:8" s="34" customFormat="1" ht="24.95" customHeight="1" x14ac:dyDescent="0.2">
      <c r="A42" s="39"/>
      <c r="B42" s="39"/>
      <c r="C42" s="280"/>
      <c r="D42" s="280"/>
      <c r="E42" s="280"/>
      <c r="F42" s="280"/>
      <c r="G42" s="280"/>
      <c r="H42" s="35"/>
    </row>
    <row r="43" spans="1:8" s="5" customFormat="1" ht="24.95" customHeight="1" x14ac:dyDescent="0.2">
      <c r="A43" s="2"/>
      <c r="B43" s="2"/>
      <c r="C43" s="72"/>
      <c r="D43" s="72"/>
      <c r="E43" s="72"/>
      <c r="F43" s="72"/>
      <c r="G43" s="72"/>
      <c r="H43" s="72"/>
    </row>
  </sheetData>
  <printOptions horizontalCentered="1"/>
  <pageMargins left="0.19685039370078741" right="0.19685039370078741" top="0.19685039370078741" bottom="0.39370078740157483" header="0" footer="0.19685039370078741"/>
  <pageSetup paperSize="9" scale="67" orientation="landscape" r:id="rId1"/>
  <headerFooter alignWithMargins="0">
    <oddFooter>&amp;L&amp;"Arial,Cursiva"&amp;6&amp;F &amp;A</oddFooter>
  </headerFooter>
  <customProperties>
    <customPr name="_pios_id" r:id="rId2"/>
    <customPr name="EpmWorksheetKeyString_GUID" r:id="rId3"/>
  </customPropertie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Comparativo limite </vt:lpstr>
      <vt:lpstr>Regla Consolid</vt:lpstr>
      <vt:lpstr>Regla DFA</vt:lpstr>
      <vt:lpstr>Regla OOAA</vt:lpstr>
      <vt:lpstr>Regla SSPP</vt:lpstr>
      <vt:lpstr>Regla Fundaciones</vt:lpstr>
      <vt:lpstr>'Regla Consolid'!Área_de_impresión</vt:lpstr>
      <vt:lpstr>'Regla DFA'!Área_de_impresión</vt:lpstr>
      <vt:lpstr>'Regla Fundaciones'!Área_de_impresión</vt:lpstr>
      <vt:lpstr>'Regla OOAA'!Área_de_impresión</vt:lpstr>
      <vt:lpstr>'Regla SSPP'!Área_de_impresión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 Fernandez, Eva</dc:creator>
  <cp:lastModifiedBy>Larruzea Marijuan, Estibaliz</cp:lastModifiedBy>
  <dcterms:created xsi:type="dcterms:W3CDTF">2024-07-04T10:08:05Z</dcterms:created>
  <dcterms:modified xsi:type="dcterms:W3CDTF">2024-07-05T12:00:37Z</dcterms:modified>
</cp:coreProperties>
</file>