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Avales\"/>
    </mc:Choice>
  </mc:AlternateContent>
  <xr:revisionPtr revIDLastSave="0" documentId="13_ncr:1_{557CFDD5-FF41-449F-BE0F-A1F147D4234B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Lehen hiruhilab._Primer trimest" sheetId="1" r:id="rId1"/>
    <sheet name="Bigar. hiruhilab._Segundo tri" sheetId="2" r:id="rId2"/>
    <sheet name="Hirugar. hiruhilab._tercer trim" sheetId="3" r:id="rId3"/>
    <sheet name="Laugar. hilabet._cuarto trimes" sheetId="5" r:id="rId4"/>
  </sheets>
  <definedNames>
    <definedName name="_xlnm.Print_Area" localSheetId="1">'Bigar. hiruhilab._Segundo tri'!$A$2:$K$26</definedName>
    <definedName name="_xlnm.Print_Area" localSheetId="2">'Hirugar. hiruhilab._tercer trim'!$A$2:$K$26</definedName>
    <definedName name="_xlnm.Print_Area" localSheetId="3">'Laugar. hilabet._cuarto trimes'!$A$2:$K$23</definedName>
    <definedName name="_xlnm.Print_Area" localSheetId="0">'Lehen hiruhilab._Primer trimest'!$A$2:$K$26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5" l="1"/>
  <c r="J19" i="5" s="1"/>
  <c r="I18" i="5"/>
  <c r="J18" i="5" s="1"/>
  <c r="H23" i="5"/>
  <c r="G23" i="5"/>
  <c r="J22" i="5"/>
  <c r="J21" i="5"/>
  <c r="I20" i="5"/>
  <c r="J20" i="5" s="1"/>
  <c r="J23" i="5" l="1"/>
  <c r="I23" i="5"/>
  <c r="I22" i="3" l="1"/>
  <c r="J22" i="3" s="1"/>
  <c r="I21" i="3"/>
  <c r="H26" i="3"/>
  <c r="G26" i="3"/>
  <c r="J25" i="3"/>
  <c r="J24" i="3"/>
  <c r="I23" i="3"/>
  <c r="J23" i="3" s="1"/>
  <c r="I23" i="2" l="1"/>
  <c r="I22" i="2"/>
  <c r="I21" i="2"/>
  <c r="H26" i="2" l="1"/>
  <c r="G26" i="2"/>
  <c r="J25" i="2"/>
  <c r="J24" i="2"/>
  <c r="J23" i="2"/>
  <c r="J22" i="2"/>
  <c r="J21" i="2"/>
  <c r="K26" i="1" l="1"/>
  <c r="I21" i="1" l="1"/>
  <c r="J21" i="1"/>
  <c r="I23" i="1" l="1"/>
  <c r="J23" i="1" s="1"/>
  <c r="I20" i="1"/>
  <c r="I20" i="2" s="1"/>
  <c r="J20" i="2" s="1"/>
  <c r="I19" i="1"/>
  <c r="I19" i="2" s="1"/>
  <c r="I22" i="1"/>
  <c r="J20" i="1"/>
  <c r="J19" i="1"/>
  <c r="J19" i="2" l="1"/>
  <c r="J26" i="2" s="1"/>
  <c r="I26" i="2"/>
  <c r="J25" i="1"/>
  <c r="J24" i="1"/>
  <c r="J22" i="1"/>
  <c r="F26" i="1" l="1"/>
  <c r="G26" i="1"/>
  <c r="H26" i="1"/>
  <c r="I26" i="1" l="1"/>
  <c r="J26" i="1"/>
  <c r="I26" i="3"/>
  <c r="J21" i="3"/>
  <c r="J26" i="3" s="1"/>
</calcChain>
</file>

<file path=xl/sharedStrings.xml><?xml version="1.0" encoding="utf-8"?>
<sst xmlns="http://schemas.openxmlformats.org/spreadsheetml/2006/main" count="140" uniqueCount="30">
  <si>
    <t>ENDEUDAM.</t>
  </si>
  <si>
    <t>VÍAS DE ÁLAVA S.A.</t>
  </si>
  <si>
    <t>TOTAL AVALADO</t>
  </si>
  <si>
    <t>A-01103118</t>
  </si>
  <si>
    <t>B-01480334</t>
  </si>
  <si>
    <t>A-01361237</t>
  </si>
  <si>
    <t>ÁLAVA AGENCIA DE DESARROLLO S.A.</t>
  </si>
  <si>
    <t>INDESA 2010 S.L.</t>
  </si>
  <si>
    <r>
      <t xml:space="preserve">ABALDUNAREN IZENA/
</t>
    </r>
    <r>
      <rPr>
        <sz val="11"/>
        <rFont val="Times New Roman"/>
        <family val="1"/>
      </rPr>
      <t>NOMBRE DEL AVALADO</t>
    </r>
  </si>
  <si>
    <r>
      <t xml:space="preserve">IFZ/
</t>
    </r>
    <r>
      <rPr>
        <sz val="11"/>
        <rFont val="Times New Roman"/>
        <family val="1"/>
      </rPr>
      <t>NIF</t>
    </r>
  </si>
  <si>
    <r>
      <rPr>
        <b/>
        <sz val="11"/>
        <rFont val="Times New Roman"/>
        <family val="1"/>
      </rPr>
      <t>EMAKIDA DATA/</t>
    </r>
    <r>
      <rPr>
        <sz val="11"/>
        <rFont val="Times New Roman"/>
        <family val="1"/>
      </rPr>
      <t xml:space="preserve">
FECHA CONCESIÓN 
</t>
    </r>
  </si>
  <si>
    <r>
      <t xml:space="preserve"> </t>
    </r>
    <r>
      <rPr>
        <b/>
        <sz val="11"/>
        <rFont val="Times New Roman"/>
        <family val="1"/>
      </rPr>
      <t>EPEMUGA</t>
    </r>
    <r>
      <rPr>
        <sz val="11"/>
        <rFont val="Times New Roman"/>
        <family val="1"/>
      </rPr>
      <t xml:space="preserve">/
 VENCIMIENTO 
</t>
    </r>
  </si>
  <si>
    <r>
      <rPr>
        <b/>
        <sz val="11"/>
        <rFont val="Times New Roman"/>
        <family val="1"/>
      </rPr>
      <t>HELBURUA/</t>
    </r>
    <r>
      <rPr>
        <sz val="11"/>
        <rFont val="Times New Roman"/>
        <family val="1"/>
      </rPr>
      <t xml:space="preserve">
FINALIDAD</t>
    </r>
  </si>
  <si>
    <r>
      <rPr>
        <b/>
        <sz val="11"/>
        <rFont val="Times New Roman"/>
        <family val="1"/>
      </rPr>
      <t>EMANDAKOAK/</t>
    </r>
    <r>
      <rPr>
        <sz val="11"/>
        <rFont val="Times New Roman"/>
        <family val="1"/>
      </rPr>
      <t xml:space="preserve">
CONCEDIDOS </t>
    </r>
  </si>
  <si>
    <r>
      <rPr>
        <b/>
        <sz val="11"/>
        <rFont val="Times New Roman"/>
        <family val="1"/>
      </rPr>
      <t xml:space="preserve">
BESTE ARRAZOI 
BATZUENGATIK
EZEZTATUAK/
</t>
    </r>
    <r>
      <rPr>
        <sz val="11"/>
        <rFont val="Times New Roman"/>
        <family val="1"/>
      </rPr>
      <t xml:space="preserve">CANCELADOS
 POR OTRAS CAUSAS
</t>
    </r>
  </si>
  <si>
    <r>
      <rPr>
        <b/>
        <sz val="11"/>
        <rFont val="Times New Roman"/>
        <family val="1"/>
      </rPr>
      <t xml:space="preserve">BETEARAZPENAGATIK
EZEZTATUAK/
</t>
    </r>
    <r>
      <rPr>
        <sz val="11"/>
        <rFont val="Times New Roman"/>
        <family val="1"/>
      </rPr>
      <t xml:space="preserve">CANCELADOS
 POR EJECUCIÓN </t>
    </r>
  </si>
  <si>
    <r>
      <rPr>
        <b/>
        <sz val="11"/>
        <rFont val="Times New Roman"/>
        <family val="1"/>
      </rPr>
      <t xml:space="preserve">EZEZTATUAK, 
GUZTIRA/
</t>
    </r>
    <r>
      <rPr>
        <sz val="11"/>
        <rFont val="Times New Roman"/>
        <family val="1"/>
      </rPr>
      <t xml:space="preserve">TOTAL  
CANCELADOS
</t>
    </r>
  </si>
  <si>
    <r>
      <rPr>
        <b/>
        <sz val="11"/>
        <rFont val="Times New Roman"/>
        <family val="1"/>
      </rPr>
      <t>GUZTIRA 2019/06/30an</t>
    </r>
    <r>
      <rPr>
        <sz val="11"/>
        <rFont val="Times New Roman"/>
        <family val="1"/>
      </rPr>
      <t xml:space="preserve">
TOTAL A 30/06/2019
</t>
    </r>
  </si>
  <si>
    <r>
      <rPr>
        <b/>
        <sz val="11"/>
        <rFont val="Times New Roman"/>
        <family val="1"/>
      </rPr>
      <t>GUZTIRA 2019/04/01ean</t>
    </r>
    <r>
      <rPr>
        <sz val="11"/>
        <rFont val="Times New Roman"/>
        <family val="1"/>
      </rPr>
      <t xml:space="preserve">
TOTAL A 01/04/2019
</t>
    </r>
  </si>
  <si>
    <r>
      <rPr>
        <b/>
        <sz val="11"/>
        <rFont val="Times New Roman"/>
        <family val="1"/>
      </rPr>
      <t>GUZTIRA 2019/01/01ean</t>
    </r>
    <r>
      <rPr>
        <sz val="11"/>
        <rFont val="Times New Roman"/>
        <family val="1"/>
      </rPr>
      <t xml:space="preserve">
TOTAL A 01/01/2019
</t>
    </r>
  </si>
  <si>
    <r>
      <rPr>
        <b/>
        <sz val="11"/>
        <rFont val="Times New Roman"/>
        <family val="1"/>
      </rPr>
      <t>GUZTIRA 2019/03/31an</t>
    </r>
    <r>
      <rPr>
        <sz val="11"/>
        <rFont val="Times New Roman"/>
        <family val="1"/>
      </rPr>
      <t xml:space="preserve">
TOTAL A 31/03/2019
</t>
    </r>
  </si>
  <si>
    <r>
      <rPr>
        <b/>
        <sz val="11"/>
        <rFont val="Times New Roman"/>
        <family val="1"/>
      </rPr>
      <t>GUZTIRA 2019/07/01ean</t>
    </r>
    <r>
      <rPr>
        <sz val="11"/>
        <rFont val="Times New Roman"/>
        <family val="1"/>
      </rPr>
      <t xml:space="preserve">
TOTAL A 01/07/2019
</t>
    </r>
  </si>
  <si>
    <r>
      <rPr>
        <b/>
        <sz val="11"/>
        <rFont val="Times New Roman"/>
        <family val="1"/>
      </rPr>
      <t>GUZTIRA 2019/09/30an</t>
    </r>
    <r>
      <rPr>
        <sz val="11"/>
        <rFont val="Times New Roman"/>
        <family val="1"/>
      </rPr>
      <t xml:space="preserve">
TOTAL A 30/09/2019
</t>
    </r>
  </si>
  <si>
    <r>
      <rPr>
        <b/>
        <sz val="11"/>
        <rFont val="Times New Roman"/>
        <family val="1"/>
      </rPr>
      <t>GUZTIRA 2019/12/31an</t>
    </r>
    <r>
      <rPr>
        <sz val="11"/>
        <rFont val="Times New Roman"/>
        <family val="1"/>
      </rPr>
      <t xml:space="preserve">
TOTAL A 31/12/2019
</t>
    </r>
  </si>
  <si>
    <r>
      <rPr>
        <b/>
        <sz val="11"/>
        <rFont val="Times New Roman"/>
        <family val="1"/>
      </rPr>
      <t>GUZTIRA 2019/10/01ean</t>
    </r>
    <r>
      <rPr>
        <sz val="11"/>
        <rFont val="Times New Roman"/>
        <family val="1"/>
      </rPr>
      <t xml:space="preserve">
TOTAL A 01/10/2019
</t>
    </r>
  </si>
  <si>
    <r>
      <t>TXOSTENAREN ALDIA: 2019/10/01tik 2019/12/31ra</t>
    </r>
    <r>
      <rPr>
        <sz val="9"/>
        <rFont val="Times New Roman"/>
        <family val="1"/>
      </rPr>
      <t>/   
  PERIODO DEL INFORME: del 01/10/2019 al 31/12/2019</t>
    </r>
  </si>
  <si>
    <r>
      <t>TXOSTENAREN ALDIA: 2019/01/07etik 2019/09/30era</t>
    </r>
    <r>
      <rPr>
        <sz val="9"/>
        <rFont val="Times New Roman"/>
        <family val="1"/>
      </rPr>
      <t>/   
  PERIODO DEL INFORME: del 01/07/2019 al 30/09/2019</t>
    </r>
  </si>
  <si>
    <r>
      <t>TXOSTENAREN ALDIA: 2019/01/04etik 2019/06/30ra</t>
    </r>
    <r>
      <rPr>
        <sz val="9"/>
        <rFont val="Times New Roman"/>
        <family val="1"/>
      </rPr>
      <t>/   
  PERIODO DEL INFORME: del 01/04/2019 al 30/06/2019</t>
    </r>
  </si>
  <si>
    <r>
      <t>TXOSTENAREN ALDIA: 2019/01/01etik 2019/03/31ra</t>
    </r>
    <r>
      <rPr>
        <sz val="9"/>
        <rFont val="Times New Roman"/>
        <family val="1"/>
      </rPr>
      <t>/   
  PERIODO DEL INFORME: del 01/01/2019 al 31/03/2019</t>
    </r>
  </si>
  <si>
    <r>
      <rPr>
        <b/>
        <sz val="16"/>
        <rFont val="Times New Roman"/>
        <family val="1"/>
      </rPr>
      <t>ARABAKO FORU ALDUNDIAK EMANDAKO ABALAK</t>
    </r>
    <r>
      <rPr>
        <sz val="16"/>
        <rFont val="Times New Roman"/>
        <family val="1"/>
      </rPr>
      <t>/AVALES CONCEDIDOS POR LA DIPUTACIÓN FORAL DE ÁLAVA - 2019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</si>
</sst>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4" fontId="1" fillId="0" borderId="0" xfId="0" applyNumberFormat="1" applyFont="1"/>
    <xf numFmtId="0" fontId="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4" fontId="2" fillId="2" borderId="6" xfId="0" applyNumberFormat="1" applyFont="1" applyFill="1" applyBorder="1"/>
    <xf numFmtId="4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4" fontId="1" fillId="0" borderId="7" xfId="0" applyNumberFormat="1" applyFont="1" applyBorder="1"/>
    <xf numFmtId="4" fontId="1" fillId="0" borderId="8" xfId="0" applyNumberFormat="1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4" fontId="1" fillId="3" borderId="2" xfId="0" applyNumberFormat="1" applyFont="1" applyFill="1" applyBorder="1"/>
    <xf numFmtId="4" fontId="2" fillId="3" borderId="6" xfId="0" applyNumberFormat="1" applyFont="1" applyFill="1" applyBorder="1"/>
    <xf numFmtId="4" fontId="1" fillId="0" borderId="10" xfId="0" applyNumberFormat="1" applyFont="1" applyBorder="1"/>
    <xf numFmtId="4" fontId="1" fillId="0" borderId="11" xfId="0" applyNumberFormat="1" applyFont="1" applyBorder="1"/>
    <xf numFmtId="0" fontId="1" fillId="0" borderId="0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right"/>
    </xf>
    <xf numFmtId="0" fontId="8" fillId="3" borderId="0" xfId="0" applyFont="1" applyFill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25730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8601075" y="352425"/>
          <a:ext cx="264795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836083</xdr:colOff>
      <xdr:row>2</xdr:row>
      <xdr:rowOff>148170</xdr:rowOff>
    </xdr:from>
    <xdr:to>
      <xdr:col>4</xdr:col>
      <xdr:colOff>689387</xdr:colOff>
      <xdr:row>6</xdr:row>
      <xdr:rowOff>127004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0" y="529170"/>
          <a:ext cx="217105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C036CF2F-456B-4A48-9336-0B746B043953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82875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3C9F0D9C-31A2-4D37-8094-11796B70603E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940FE125-FDFA-4660-822D-6B953C71BAF1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730197</xdr:colOff>
      <xdr:row>2</xdr:row>
      <xdr:rowOff>127002</xdr:rowOff>
    </xdr:from>
    <xdr:to>
      <xdr:col>4</xdr:col>
      <xdr:colOff>583501</xdr:colOff>
      <xdr:row>6</xdr:row>
      <xdr:rowOff>105836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56A8604-6F7F-4599-949C-38B44A36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8322" y="508002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96143182-F22C-49FF-A7E2-9B77B309A40E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F8B4017C-8EE8-46FD-9539-43F450D833E5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5BCD8A77-51D7-429D-8C17-39B902A24039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FA4E7E73-6F5F-41E4-9403-FC70FA99EA4B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11013DB-E03A-4CA5-A6D2-83C933D06A5B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518573</xdr:colOff>
      <xdr:row>2</xdr:row>
      <xdr:rowOff>105836</xdr:rowOff>
    </xdr:from>
    <xdr:to>
      <xdr:col>4</xdr:col>
      <xdr:colOff>371877</xdr:colOff>
      <xdr:row>6</xdr:row>
      <xdr:rowOff>84670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AD2BD5B1-6295-4BC5-B2AF-E84AA7D62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6698" y="486836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AEB4ED35-A9C0-42F6-A0DD-221F55D34C6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DE4E6AFB-8698-49A5-8198-74C44EEF9591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467FB2A6-0034-4E81-AEDD-8C9000E26C9A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4BD4380-93EA-45DB-BD0E-62285D430ECB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F23EBF0B-50AF-4C38-910B-2058107C30FF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188B4AEE-37FA-4056-A845-D936E3447BA6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232832</xdr:colOff>
      <xdr:row>2</xdr:row>
      <xdr:rowOff>148167</xdr:rowOff>
    </xdr:from>
    <xdr:to>
      <xdr:col>5</xdr:col>
      <xdr:colOff>350720</xdr:colOff>
      <xdr:row>6</xdr:row>
      <xdr:rowOff>127001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BA6011FF-1731-4D16-BB25-6DD4ECA4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632" y="529167"/>
          <a:ext cx="2175288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8255E3EA-014C-46FC-9901-449D4D082676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8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00F1259D-5D06-458B-A431-E074DC167D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8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187B545-087D-4F52-9FA7-277600A75FB1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8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5F0851E-D5CD-4A4D-AFB5-15238D79B3F3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8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id="{9C473DE8-FF5E-4CDB-8E1C-D4E50DD5D189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2:M32"/>
  <sheetViews>
    <sheetView topLeftCell="A11" zoomScale="90" zoomScaleNormal="90" workbookViewId="0">
      <selection activeCell="A12" sqref="A12:K12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6384" width="11.42578125" style="1"/>
  </cols>
  <sheetData>
    <row r="12" spans="1:13" s="7" customFormat="1" ht="37.5" customHeight="1" x14ac:dyDescent="0.2">
      <c r="A12" s="22" t="s">
        <v>29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4" spans="1:13" ht="18.75" x14ac:dyDescent="0.3">
      <c r="I14" s="23"/>
      <c r="J14" s="23"/>
      <c r="K14" s="23"/>
    </row>
    <row r="15" spans="1:13" s="15" customFormat="1" ht="47.25" customHeight="1" x14ac:dyDescent="0.2">
      <c r="G15" s="24" t="s">
        <v>28</v>
      </c>
      <c r="H15" s="25"/>
      <c r="I15" s="25"/>
      <c r="J15" s="25"/>
    </row>
    <row r="16" spans="1:13" s="11" customFormat="1" ht="27" customHeight="1" x14ac:dyDescent="0.2">
      <c r="A16" s="26" t="s">
        <v>8</v>
      </c>
      <c r="B16" s="26" t="s">
        <v>9</v>
      </c>
      <c r="C16" s="29" t="s">
        <v>10</v>
      </c>
      <c r="D16" s="29" t="s">
        <v>11</v>
      </c>
      <c r="E16" s="29" t="s">
        <v>12</v>
      </c>
      <c r="F16" s="29" t="s">
        <v>19</v>
      </c>
      <c r="G16" s="36" t="s">
        <v>13</v>
      </c>
      <c r="H16" s="36" t="s">
        <v>15</v>
      </c>
      <c r="I16" s="39" t="s">
        <v>14</v>
      </c>
      <c r="J16" s="36" t="s">
        <v>16</v>
      </c>
      <c r="K16" s="29" t="s">
        <v>20</v>
      </c>
      <c r="M16" s="16"/>
    </row>
    <row r="17" spans="1:11" s="11" customFormat="1" ht="27" customHeight="1" x14ac:dyDescent="0.2">
      <c r="A17" s="27"/>
      <c r="B17" s="27"/>
      <c r="C17" s="30"/>
      <c r="D17" s="32"/>
      <c r="E17" s="32"/>
      <c r="F17" s="34"/>
      <c r="G17" s="37"/>
      <c r="H17" s="37"/>
      <c r="I17" s="40"/>
      <c r="J17" s="42"/>
      <c r="K17" s="34"/>
    </row>
    <row r="18" spans="1:11" s="11" customFormat="1" ht="27.75" customHeight="1" x14ac:dyDescent="0.2">
      <c r="A18" s="28"/>
      <c r="B18" s="28"/>
      <c r="C18" s="31"/>
      <c r="D18" s="33"/>
      <c r="E18" s="33"/>
      <c r="F18" s="35"/>
      <c r="G18" s="38"/>
      <c r="H18" s="38"/>
      <c r="I18" s="41"/>
      <c r="J18" s="43"/>
      <c r="K18" s="35"/>
    </row>
    <row r="19" spans="1:11" ht="29.25" customHeight="1" x14ac:dyDescent="0.25">
      <c r="A19" s="2" t="s">
        <v>6</v>
      </c>
      <c r="B19" s="9" t="s">
        <v>3</v>
      </c>
      <c r="C19" s="10">
        <v>40681</v>
      </c>
      <c r="D19" s="10">
        <v>45064</v>
      </c>
      <c r="E19" s="3" t="s">
        <v>0</v>
      </c>
      <c r="F19" s="3">
        <v>6525000</v>
      </c>
      <c r="G19" s="17">
        <v>0</v>
      </c>
      <c r="H19" s="17">
        <v>0</v>
      </c>
      <c r="I19" s="17">
        <f t="shared" ref="I19:I23" si="0">+F19-K19</f>
        <v>362500</v>
      </c>
      <c r="J19" s="17">
        <f>+F19-K19</f>
        <v>362500</v>
      </c>
      <c r="K19" s="14">
        <v>6162500</v>
      </c>
    </row>
    <row r="20" spans="1:11" ht="29.25" customHeight="1" x14ac:dyDescent="0.25">
      <c r="A20" s="2" t="s">
        <v>6</v>
      </c>
      <c r="B20" s="9" t="s">
        <v>3</v>
      </c>
      <c r="C20" s="10">
        <v>40681</v>
      </c>
      <c r="D20" s="10">
        <v>45064</v>
      </c>
      <c r="E20" s="3" t="s">
        <v>0</v>
      </c>
      <c r="F20" s="3">
        <v>6525000</v>
      </c>
      <c r="G20" s="17">
        <v>0</v>
      </c>
      <c r="H20" s="17">
        <v>0</v>
      </c>
      <c r="I20" s="17">
        <f t="shared" si="0"/>
        <v>362500</v>
      </c>
      <c r="J20" s="17">
        <f>+F20-K20</f>
        <v>362500</v>
      </c>
      <c r="K20" s="13">
        <v>6162500</v>
      </c>
    </row>
    <row r="21" spans="1:11" ht="29.25" customHeight="1" x14ac:dyDescent="0.25">
      <c r="A21" s="2" t="s">
        <v>6</v>
      </c>
      <c r="B21" s="9" t="s">
        <v>3</v>
      </c>
      <c r="C21" s="10">
        <v>42132</v>
      </c>
      <c r="D21" s="10">
        <v>46515</v>
      </c>
      <c r="E21" s="3" t="s">
        <v>0</v>
      </c>
      <c r="F21" s="3">
        <v>3455291.64</v>
      </c>
      <c r="G21" s="17">
        <v>0</v>
      </c>
      <c r="H21" s="17">
        <v>0</v>
      </c>
      <c r="I21" s="17">
        <f t="shared" si="0"/>
        <v>101626.2200000002</v>
      </c>
      <c r="J21" s="17">
        <f>+F21-K21</f>
        <v>101626.2200000002</v>
      </c>
      <c r="K21" s="4">
        <v>3353665.42</v>
      </c>
    </row>
    <row r="22" spans="1:11" ht="29.25" customHeight="1" x14ac:dyDescent="0.25">
      <c r="A22" s="2" t="s">
        <v>6</v>
      </c>
      <c r="B22" s="9" t="s">
        <v>3</v>
      </c>
      <c r="C22" s="10">
        <v>42689</v>
      </c>
      <c r="D22" s="10">
        <v>44515</v>
      </c>
      <c r="E22" s="3" t="s">
        <v>0</v>
      </c>
      <c r="F22" s="3">
        <v>458522.66</v>
      </c>
      <c r="G22" s="17">
        <v>0</v>
      </c>
      <c r="H22" s="17">
        <v>0</v>
      </c>
      <c r="I22" s="17">
        <f t="shared" si="0"/>
        <v>38079.040000000037</v>
      </c>
      <c r="J22" s="17">
        <f t="shared" ref="J22:J25" si="1">+I22</f>
        <v>38079.040000000037</v>
      </c>
      <c r="K22" s="4">
        <v>420443.61999999994</v>
      </c>
    </row>
    <row r="23" spans="1:11" ht="29.25" customHeight="1" x14ac:dyDescent="0.25">
      <c r="A23" s="2" t="s">
        <v>7</v>
      </c>
      <c r="B23" s="9" t="s">
        <v>4</v>
      </c>
      <c r="C23" s="10">
        <v>41033</v>
      </c>
      <c r="D23" s="10">
        <v>44742</v>
      </c>
      <c r="E23" s="3" t="s">
        <v>0</v>
      </c>
      <c r="F23" s="3">
        <v>1477777.68</v>
      </c>
      <c r="G23" s="17">
        <v>0</v>
      </c>
      <c r="H23" s="17">
        <v>0</v>
      </c>
      <c r="I23" s="17">
        <f t="shared" si="0"/>
        <v>105555.56000000029</v>
      </c>
      <c r="J23" s="17">
        <f t="shared" si="1"/>
        <v>105555.56000000029</v>
      </c>
      <c r="K23" s="4">
        <v>1372222.1199999996</v>
      </c>
    </row>
    <row r="24" spans="1:11" ht="29.25" customHeight="1" x14ac:dyDescent="0.25">
      <c r="A24" s="2" t="s">
        <v>1</v>
      </c>
      <c r="B24" s="9" t="s">
        <v>5</v>
      </c>
      <c r="C24" s="10">
        <v>39561</v>
      </c>
      <c r="D24" s="10">
        <v>48487</v>
      </c>
      <c r="E24" s="3" t="s">
        <v>0</v>
      </c>
      <c r="F24" s="3">
        <v>12000000</v>
      </c>
      <c r="G24" s="17">
        <v>0</v>
      </c>
      <c r="H24" s="17">
        <v>0</v>
      </c>
      <c r="I24" s="17">
        <v>0</v>
      </c>
      <c r="J24" s="17">
        <f t="shared" si="1"/>
        <v>0</v>
      </c>
      <c r="K24" s="4">
        <v>12000000</v>
      </c>
    </row>
    <row r="25" spans="1:11" ht="29.25" customHeight="1" x14ac:dyDescent="0.25">
      <c r="A25" s="2" t="s">
        <v>1</v>
      </c>
      <c r="B25" s="9" t="s">
        <v>5</v>
      </c>
      <c r="C25" s="10">
        <v>40540</v>
      </c>
      <c r="D25" s="10">
        <v>48941</v>
      </c>
      <c r="E25" s="3" t="s">
        <v>0</v>
      </c>
      <c r="F25" s="3">
        <v>9636000</v>
      </c>
      <c r="G25" s="17">
        <v>0</v>
      </c>
      <c r="H25" s="17">
        <v>0</v>
      </c>
      <c r="I25" s="17">
        <v>0</v>
      </c>
      <c r="J25" s="17">
        <f t="shared" si="1"/>
        <v>0</v>
      </c>
      <c r="K25" s="4">
        <v>9636000</v>
      </c>
    </row>
    <row r="26" spans="1:11" s="12" customFormat="1" ht="31.5" customHeight="1" x14ac:dyDescent="0.25">
      <c r="A26" s="6" t="s">
        <v>2</v>
      </c>
      <c r="B26" s="8"/>
      <c r="C26" s="8"/>
      <c r="D26" s="8"/>
      <c r="E26" s="8"/>
      <c r="F26" s="8">
        <f t="shared" ref="F26:J26" si="2">SUM(F19:F25)</f>
        <v>40077591.980000004</v>
      </c>
      <c r="G26" s="18">
        <f t="shared" si="2"/>
        <v>0</v>
      </c>
      <c r="H26" s="18">
        <f t="shared" si="2"/>
        <v>0</v>
      </c>
      <c r="I26" s="18">
        <f t="shared" si="2"/>
        <v>970260.82000000053</v>
      </c>
      <c r="J26" s="18">
        <f t="shared" si="2"/>
        <v>970260.82000000053</v>
      </c>
      <c r="K26" s="8">
        <f>SUM(K19:K25)</f>
        <v>39107331.159999996</v>
      </c>
    </row>
    <row r="27" spans="1:11" ht="19.5" customHeight="1" x14ac:dyDescent="0.25">
      <c r="B27" s="5"/>
      <c r="C27" s="5"/>
      <c r="D27" s="5"/>
      <c r="E27" s="5"/>
    </row>
    <row r="28" spans="1:11" ht="19.5" customHeight="1" x14ac:dyDescent="0.25">
      <c r="B28" s="5"/>
      <c r="C28" s="5"/>
      <c r="D28" s="5"/>
      <c r="E28" s="5"/>
    </row>
    <row r="29" spans="1:11" ht="19.5" customHeight="1" x14ac:dyDescent="0.25">
      <c r="B29" s="5"/>
      <c r="C29" s="5"/>
      <c r="D29" s="5"/>
      <c r="E29" s="5"/>
    </row>
    <row r="30" spans="1:11" ht="19.5" customHeight="1" x14ac:dyDescent="0.25">
      <c r="B30" s="5"/>
      <c r="C30" s="5"/>
      <c r="D30" s="5"/>
      <c r="E30" s="5"/>
    </row>
    <row r="31" spans="1:11" x14ac:dyDescent="0.25">
      <c r="B31" s="5"/>
      <c r="C31" s="5"/>
      <c r="D31" s="5"/>
      <c r="E31" s="5"/>
    </row>
    <row r="32" spans="1:11" x14ac:dyDescent="0.25">
      <c r="B32" s="5"/>
      <c r="C32" s="5"/>
      <c r="D32" s="5"/>
      <c r="E32" s="5"/>
    </row>
  </sheetData>
  <mergeCells count="14">
    <mergeCell ref="A12:K12"/>
    <mergeCell ref="I14:K14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1D71-AB89-455F-92B2-262990C35E14}">
  <dimension ref="A12:L34"/>
  <sheetViews>
    <sheetView topLeftCell="A8" zoomScale="90" zoomScaleNormal="90" workbookViewId="0">
      <selection activeCell="A12" sqref="A12:K12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6384" width="11.42578125" style="1"/>
  </cols>
  <sheetData>
    <row r="12" spans="1:11" s="7" customFormat="1" ht="37.5" customHeight="1" x14ac:dyDescent="0.2">
      <c r="A12" s="22" t="s">
        <v>29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4" spans="1:11" ht="18.75" x14ac:dyDescent="0.3">
      <c r="I14" s="23"/>
      <c r="J14" s="23"/>
      <c r="K14" s="23"/>
    </row>
    <row r="15" spans="1:11" s="15" customFormat="1" ht="47.25" customHeight="1" x14ac:dyDescent="0.2">
      <c r="G15" s="24" t="s">
        <v>27</v>
      </c>
      <c r="H15" s="25"/>
      <c r="I15" s="25"/>
      <c r="J15" s="25"/>
    </row>
    <row r="16" spans="1:11" s="11" customFormat="1" ht="27" customHeight="1" x14ac:dyDescent="0.2">
      <c r="A16" s="26" t="s">
        <v>8</v>
      </c>
      <c r="B16" s="26" t="s">
        <v>9</v>
      </c>
      <c r="C16" s="29" t="s">
        <v>10</v>
      </c>
      <c r="D16" s="29" t="s">
        <v>11</v>
      </c>
      <c r="E16" s="29" t="s">
        <v>12</v>
      </c>
      <c r="F16" s="29" t="s">
        <v>18</v>
      </c>
      <c r="G16" s="36" t="s">
        <v>13</v>
      </c>
      <c r="H16" s="36" t="s">
        <v>15</v>
      </c>
      <c r="I16" s="39" t="s">
        <v>14</v>
      </c>
      <c r="J16" s="36" t="s">
        <v>16</v>
      </c>
      <c r="K16" s="29" t="s">
        <v>17</v>
      </c>
    </row>
    <row r="17" spans="1:12" s="11" customFormat="1" ht="27" customHeight="1" x14ac:dyDescent="0.2">
      <c r="A17" s="27"/>
      <c r="B17" s="27"/>
      <c r="C17" s="30"/>
      <c r="D17" s="32"/>
      <c r="E17" s="32"/>
      <c r="F17" s="34"/>
      <c r="G17" s="37"/>
      <c r="H17" s="37"/>
      <c r="I17" s="40"/>
      <c r="J17" s="42"/>
      <c r="K17" s="34"/>
    </row>
    <row r="18" spans="1:12" s="11" customFormat="1" ht="27.75" customHeight="1" x14ac:dyDescent="0.2">
      <c r="A18" s="28"/>
      <c r="B18" s="28"/>
      <c r="C18" s="31"/>
      <c r="D18" s="33"/>
      <c r="E18" s="33"/>
      <c r="F18" s="35"/>
      <c r="G18" s="38"/>
      <c r="H18" s="38"/>
      <c r="I18" s="41"/>
      <c r="J18" s="43"/>
      <c r="K18" s="35"/>
    </row>
    <row r="19" spans="1:12" ht="29.25" customHeight="1" x14ac:dyDescent="0.25">
      <c r="A19" s="2" t="s">
        <v>6</v>
      </c>
      <c r="B19" s="9" t="s">
        <v>3</v>
      </c>
      <c r="C19" s="10">
        <v>40681</v>
      </c>
      <c r="D19" s="10">
        <v>45064</v>
      </c>
      <c r="E19" s="3" t="s">
        <v>0</v>
      </c>
      <c r="F19" s="3">
        <v>6162500</v>
      </c>
      <c r="G19" s="17">
        <v>0</v>
      </c>
      <c r="H19" s="17">
        <v>0</v>
      </c>
      <c r="I19" s="17">
        <f>6525000-'Lehen hiruhilab._Primer trimest'!I19</f>
        <v>6162500</v>
      </c>
      <c r="J19" s="17">
        <f>+I19+H19</f>
        <v>6162500</v>
      </c>
      <c r="K19" s="19">
        <v>0</v>
      </c>
    </row>
    <row r="20" spans="1:12" ht="29.25" customHeight="1" x14ac:dyDescent="0.25">
      <c r="A20" s="2" t="s">
        <v>6</v>
      </c>
      <c r="B20" s="9" t="s">
        <v>3</v>
      </c>
      <c r="C20" s="10">
        <v>40681</v>
      </c>
      <c r="D20" s="10">
        <v>45064</v>
      </c>
      <c r="E20" s="3" t="s">
        <v>0</v>
      </c>
      <c r="F20" s="3">
        <v>6162500</v>
      </c>
      <c r="G20" s="17">
        <v>0</v>
      </c>
      <c r="H20" s="17">
        <v>0</v>
      </c>
      <c r="I20" s="17">
        <f>6525000-'Lehen hiruhilab._Primer trimest'!I20</f>
        <v>6162500</v>
      </c>
      <c r="J20" s="17">
        <f>+I20+H20</f>
        <v>6162500</v>
      </c>
      <c r="K20" s="20">
        <v>0</v>
      </c>
    </row>
    <row r="21" spans="1:12" ht="29.25" customHeight="1" x14ac:dyDescent="0.25">
      <c r="A21" s="2" t="s">
        <v>6</v>
      </c>
      <c r="B21" s="9" t="s">
        <v>3</v>
      </c>
      <c r="C21" s="10">
        <v>42132</v>
      </c>
      <c r="D21" s="10">
        <v>46515</v>
      </c>
      <c r="E21" s="3" t="s">
        <v>0</v>
      </c>
      <c r="F21" s="3">
        <v>3353665.42</v>
      </c>
      <c r="G21" s="17">
        <v>0</v>
      </c>
      <c r="H21" s="17">
        <v>0</v>
      </c>
      <c r="I21" s="17">
        <f>F21-K21</f>
        <v>101626.2200000002</v>
      </c>
      <c r="J21" s="17">
        <f>+I21+H21</f>
        <v>101626.2200000002</v>
      </c>
      <c r="K21" s="4">
        <v>3252039.1999999997</v>
      </c>
    </row>
    <row r="22" spans="1:12" ht="29.25" customHeight="1" x14ac:dyDescent="0.25">
      <c r="A22" s="2" t="s">
        <v>6</v>
      </c>
      <c r="B22" s="9" t="s">
        <v>3</v>
      </c>
      <c r="C22" s="10">
        <v>42689</v>
      </c>
      <c r="D22" s="10">
        <v>44515</v>
      </c>
      <c r="E22" s="3" t="s">
        <v>0</v>
      </c>
      <c r="F22" s="3">
        <v>420443.61999999994</v>
      </c>
      <c r="G22" s="17">
        <v>0</v>
      </c>
      <c r="H22" s="17">
        <v>0</v>
      </c>
      <c r="I22" s="17">
        <f>F22-K22</f>
        <v>38102.839999999909</v>
      </c>
      <c r="J22" s="17">
        <f t="shared" ref="J22:J25" si="0">+I22</f>
        <v>38102.839999999909</v>
      </c>
      <c r="K22" s="4">
        <v>382340.78</v>
      </c>
      <c r="L22" s="5"/>
    </row>
    <row r="23" spans="1:12" ht="29.25" customHeight="1" x14ac:dyDescent="0.25">
      <c r="A23" s="2" t="s">
        <v>7</v>
      </c>
      <c r="B23" s="9" t="s">
        <v>4</v>
      </c>
      <c r="C23" s="10">
        <v>41033</v>
      </c>
      <c r="D23" s="10">
        <v>44742</v>
      </c>
      <c r="E23" s="3" t="s">
        <v>0</v>
      </c>
      <c r="F23" s="3">
        <v>1372222.1199999996</v>
      </c>
      <c r="G23" s="17">
        <v>0</v>
      </c>
      <c r="H23" s="17">
        <v>0</v>
      </c>
      <c r="I23" s="17">
        <f>F23-K23</f>
        <v>1372222.1199999996</v>
      </c>
      <c r="J23" s="17">
        <f t="shared" si="0"/>
        <v>1372222.1199999996</v>
      </c>
      <c r="K23" s="4">
        <v>0</v>
      </c>
    </row>
    <row r="24" spans="1:12" ht="29.25" customHeight="1" x14ac:dyDescent="0.25">
      <c r="A24" s="2" t="s">
        <v>1</v>
      </c>
      <c r="B24" s="9" t="s">
        <v>5</v>
      </c>
      <c r="C24" s="10">
        <v>39561</v>
      </c>
      <c r="D24" s="10">
        <v>48487</v>
      </c>
      <c r="E24" s="3" t="s">
        <v>0</v>
      </c>
      <c r="F24" s="3">
        <v>12000000</v>
      </c>
      <c r="G24" s="17">
        <v>0</v>
      </c>
      <c r="H24" s="17">
        <v>0</v>
      </c>
      <c r="I24" s="17">
        <v>0</v>
      </c>
      <c r="J24" s="17">
        <f t="shared" si="0"/>
        <v>0</v>
      </c>
      <c r="K24" s="4">
        <v>12000000</v>
      </c>
    </row>
    <row r="25" spans="1:12" ht="29.25" customHeight="1" x14ac:dyDescent="0.25">
      <c r="A25" s="2" t="s">
        <v>1</v>
      </c>
      <c r="B25" s="9" t="s">
        <v>5</v>
      </c>
      <c r="C25" s="10">
        <v>40540</v>
      </c>
      <c r="D25" s="10">
        <v>48941</v>
      </c>
      <c r="E25" s="3" t="s">
        <v>0</v>
      </c>
      <c r="F25" s="3">
        <v>9636000</v>
      </c>
      <c r="G25" s="17">
        <v>0</v>
      </c>
      <c r="H25" s="17">
        <v>0</v>
      </c>
      <c r="I25" s="17">
        <v>0</v>
      </c>
      <c r="J25" s="17">
        <f t="shared" si="0"/>
        <v>0</v>
      </c>
      <c r="K25" s="4">
        <v>9636000</v>
      </c>
    </row>
    <row r="26" spans="1:12" s="12" customFormat="1" ht="31.5" customHeight="1" x14ac:dyDescent="0.25">
      <c r="A26" s="6" t="s">
        <v>2</v>
      </c>
      <c r="B26" s="8"/>
      <c r="C26" s="8"/>
      <c r="D26" s="8"/>
      <c r="E26" s="8"/>
      <c r="F26" s="8">
        <v>39107331.159999996</v>
      </c>
      <c r="G26" s="18">
        <f t="shared" ref="G26:J26" si="1">SUM(G19:G25)</f>
        <v>0</v>
      </c>
      <c r="H26" s="18">
        <f t="shared" si="1"/>
        <v>0</v>
      </c>
      <c r="I26" s="18">
        <f t="shared" si="1"/>
        <v>13836951.18</v>
      </c>
      <c r="J26" s="18">
        <f t="shared" si="1"/>
        <v>13836951.18</v>
      </c>
      <c r="K26" s="8">
        <v>25270379.98</v>
      </c>
    </row>
    <row r="27" spans="1:12" ht="19.5" customHeight="1" x14ac:dyDescent="0.25">
      <c r="B27" s="5"/>
      <c r="C27" s="5"/>
      <c r="D27" s="5"/>
      <c r="E27" s="5"/>
    </row>
    <row r="28" spans="1:12" ht="19.5" customHeight="1" x14ac:dyDescent="0.25">
      <c r="B28" s="5"/>
      <c r="C28" s="5"/>
      <c r="D28" s="5"/>
      <c r="E28" s="5"/>
    </row>
    <row r="29" spans="1:12" ht="19.5" customHeight="1" x14ac:dyDescent="0.25">
      <c r="B29" s="5"/>
      <c r="C29" s="5"/>
      <c r="D29" s="5"/>
      <c r="E29" s="5"/>
    </row>
    <row r="30" spans="1:12" ht="19.5" customHeight="1" x14ac:dyDescent="0.25">
      <c r="B30" s="5"/>
      <c r="C30" s="5"/>
      <c r="D30" s="5"/>
      <c r="E30" s="5"/>
      <c r="H30" s="5"/>
      <c r="I30" s="5"/>
    </row>
    <row r="31" spans="1:12" x14ac:dyDescent="0.25">
      <c r="B31" s="5"/>
      <c r="C31" s="5"/>
      <c r="D31" s="5"/>
      <c r="E31" s="5"/>
      <c r="I31" s="5"/>
    </row>
    <row r="32" spans="1:12" x14ac:dyDescent="0.25">
      <c r="B32" s="5"/>
      <c r="C32" s="5"/>
      <c r="D32" s="5"/>
      <c r="E32" s="5"/>
    </row>
    <row r="34" spans="9:9" x14ac:dyDescent="0.25">
      <c r="I34" s="5"/>
    </row>
  </sheetData>
  <mergeCells count="14">
    <mergeCell ref="H16:H18"/>
    <mergeCell ref="I16:I18"/>
    <mergeCell ref="J16:J18"/>
    <mergeCell ref="K16:K18"/>
    <mergeCell ref="A12:K12"/>
    <mergeCell ref="I14:K14"/>
    <mergeCell ref="G15:J15"/>
    <mergeCell ref="A16:A18"/>
    <mergeCell ref="B16:B18"/>
    <mergeCell ref="C16:C18"/>
    <mergeCell ref="D16:D18"/>
    <mergeCell ref="E16:E18"/>
    <mergeCell ref="F16:F18"/>
    <mergeCell ref="G16:G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FF22-FC3A-4B94-A4E3-996CB4647ED0}">
  <dimension ref="A12:K34"/>
  <sheetViews>
    <sheetView topLeftCell="A10" zoomScale="90" zoomScaleNormal="90" workbookViewId="0">
      <selection activeCell="A12" sqref="A12:K12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6384" width="11.42578125" style="1"/>
  </cols>
  <sheetData>
    <row r="12" spans="1:11" s="7" customFormat="1" ht="37.5" customHeight="1" x14ac:dyDescent="0.2">
      <c r="A12" s="22" t="s">
        <v>29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4" spans="1:11" ht="18.75" x14ac:dyDescent="0.3">
      <c r="I14" s="23"/>
      <c r="J14" s="23"/>
      <c r="K14" s="23"/>
    </row>
    <row r="15" spans="1:11" s="15" customFormat="1" ht="47.25" customHeight="1" x14ac:dyDescent="0.2">
      <c r="G15" s="24" t="s">
        <v>26</v>
      </c>
      <c r="H15" s="25"/>
      <c r="I15" s="25"/>
      <c r="J15" s="25"/>
    </row>
    <row r="16" spans="1:11" s="11" customFormat="1" ht="27" customHeight="1" x14ac:dyDescent="0.2">
      <c r="A16" s="26" t="s">
        <v>8</v>
      </c>
      <c r="B16" s="26" t="s">
        <v>9</v>
      </c>
      <c r="C16" s="29" t="s">
        <v>10</v>
      </c>
      <c r="D16" s="29" t="s">
        <v>11</v>
      </c>
      <c r="E16" s="29" t="s">
        <v>12</v>
      </c>
      <c r="F16" s="29" t="s">
        <v>21</v>
      </c>
      <c r="G16" s="36" t="s">
        <v>13</v>
      </c>
      <c r="H16" s="36" t="s">
        <v>15</v>
      </c>
      <c r="I16" s="39" t="s">
        <v>14</v>
      </c>
      <c r="J16" s="36" t="s">
        <v>16</v>
      </c>
      <c r="K16" s="29" t="s">
        <v>22</v>
      </c>
    </row>
    <row r="17" spans="1:11" s="11" customFormat="1" ht="27" customHeight="1" x14ac:dyDescent="0.2">
      <c r="A17" s="27"/>
      <c r="B17" s="27"/>
      <c r="C17" s="30"/>
      <c r="D17" s="32"/>
      <c r="E17" s="32"/>
      <c r="F17" s="34"/>
      <c r="G17" s="37"/>
      <c r="H17" s="37"/>
      <c r="I17" s="40"/>
      <c r="J17" s="42"/>
      <c r="K17" s="34"/>
    </row>
    <row r="18" spans="1:11" s="11" customFormat="1" ht="27.75" customHeight="1" x14ac:dyDescent="0.2">
      <c r="A18" s="28"/>
      <c r="B18" s="28"/>
      <c r="C18" s="31"/>
      <c r="D18" s="33"/>
      <c r="E18" s="33"/>
      <c r="F18" s="35"/>
      <c r="G18" s="38"/>
      <c r="H18" s="38"/>
      <c r="I18" s="41"/>
      <c r="J18" s="43"/>
      <c r="K18" s="35"/>
    </row>
    <row r="19" spans="1:11" ht="29.25" customHeight="1" x14ac:dyDescent="0.25">
      <c r="A19" s="2" t="s">
        <v>6</v>
      </c>
      <c r="B19" s="9" t="s">
        <v>3</v>
      </c>
      <c r="C19" s="10">
        <v>40681</v>
      </c>
      <c r="D19" s="10">
        <v>45064</v>
      </c>
      <c r="E19" s="3" t="s">
        <v>0</v>
      </c>
      <c r="F19" s="3">
        <v>0</v>
      </c>
      <c r="G19" s="17">
        <v>0</v>
      </c>
      <c r="H19" s="17">
        <v>0</v>
      </c>
      <c r="I19" s="17">
        <v>0</v>
      </c>
      <c r="J19" s="17">
        <v>0</v>
      </c>
      <c r="K19" s="14">
        <v>0</v>
      </c>
    </row>
    <row r="20" spans="1:11" ht="29.25" customHeight="1" x14ac:dyDescent="0.25">
      <c r="A20" s="2" t="s">
        <v>6</v>
      </c>
      <c r="B20" s="9" t="s">
        <v>3</v>
      </c>
      <c r="C20" s="10">
        <v>40681</v>
      </c>
      <c r="D20" s="10">
        <v>45064</v>
      </c>
      <c r="E20" s="3" t="s">
        <v>0</v>
      </c>
      <c r="F20" s="3">
        <v>0</v>
      </c>
      <c r="G20" s="17">
        <v>0</v>
      </c>
      <c r="H20" s="17">
        <v>0</v>
      </c>
      <c r="I20" s="17">
        <v>0</v>
      </c>
      <c r="J20" s="17">
        <v>0</v>
      </c>
      <c r="K20" s="13">
        <v>0</v>
      </c>
    </row>
    <row r="21" spans="1:11" ht="29.25" customHeight="1" x14ac:dyDescent="0.25">
      <c r="A21" s="2" t="s">
        <v>6</v>
      </c>
      <c r="B21" s="9" t="s">
        <v>3</v>
      </c>
      <c r="C21" s="10">
        <v>42132</v>
      </c>
      <c r="D21" s="10">
        <v>46515</v>
      </c>
      <c r="E21" s="3" t="s">
        <v>0</v>
      </c>
      <c r="F21" s="3">
        <v>3252039.1999999997</v>
      </c>
      <c r="G21" s="17">
        <v>0</v>
      </c>
      <c r="H21" s="17">
        <v>0</v>
      </c>
      <c r="I21" s="17">
        <f>F21-K21</f>
        <v>101626.21999999974</v>
      </c>
      <c r="J21" s="17">
        <f>+I21+H21</f>
        <v>101626.21999999974</v>
      </c>
      <c r="K21" s="4">
        <v>3150412.98</v>
      </c>
    </row>
    <row r="22" spans="1:11" ht="29.25" customHeight="1" x14ac:dyDescent="0.25">
      <c r="A22" s="2" t="s">
        <v>6</v>
      </c>
      <c r="B22" s="9" t="s">
        <v>3</v>
      </c>
      <c r="C22" s="10">
        <v>42689</v>
      </c>
      <c r="D22" s="10">
        <v>44515</v>
      </c>
      <c r="E22" s="3" t="s">
        <v>0</v>
      </c>
      <c r="F22" s="3">
        <v>382340.78</v>
      </c>
      <c r="G22" s="17">
        <v>0</v>
      </c>
      <c r="H22" s="17">
        <v>0</v>
      </c>
      <c r="I22" s="17">
        <f>F22-K22</f>
        <v>38126.660000000033</v>
      </c>
      <c r="J22" s="17">
        <f t="shared" ref="J22:J25" si="0">+I22</f>
        <v>38126.660000000033</v>
      </c>
      <c r="K22" s="4">
        <v>344214.12</v>
      </c>
    </row>
    <row r="23" spans="1:11" ht="29.25" customHeight="1" x14ac:dyDescent="0.25">
      <c r="A23" s="2" t="s">
        <v>7</v>
      </c>
      <c r="B23" s="9" t="s">
        <v>4</v>
      </c>
      <c r="C23" s="10">
        <v>41033</v>
      </c>
      <c r="D23" s="10">
        <v>44742</v>
      </c>
      <c r="E23" s="3" t="s">
        <v>0</v>
      </c>
      <c r="F23" s="3">
        <v>0</v>
      </c>
      <c r="G23" s="17">
        <v>0</v>
      </c>
      <c r="H23" s="17">
        <v>0</v>
      </c>
      <c r="I23" s="17">
        <f>+F23</f>
        <v>0</v>
      </c>
      <c r="J23" s="17">
        <f t="shared" si="0"/>
        <v>0</v>
      </c>
      <c r="K23" s="4">
        <v>0</v>
      </c>
    </row>
    <row r="24" spans="1:11" ht="29.25" customHeight="1" x14ac:dyDescent="0.25">
      <c r="A24" s="2" t="s">
        <v>1</v>
      </c>
      <c r="B24" s="9" t="s">
        <v>5</v>
      </c>
      <c r="C24" s="10">
        <v>39561</v>
      </c>
      <c r="D24" s="10">
        <v>48487</v>
      </c>
      <c r="E24" s="3" t="s">
        <v>0</v>
      </c>
      <c r="F24" s="3">
        <v>12000000</v>
      </c>
      <c r="G24" s="17">
        <v>0</v>
      </c>
      <c r="H24" s="17">
        <v>0</v>
      </c>
      <c r="I24" s="17">
        <v>0</v>
      </c>
      <c r="J24" s="17">
        <f t="shared" si="0"/>
        <v>0</v>
      </c>
      <c r="K24" s="4">
        <v>12000000</v>
      </c>
    </row>
    <row r="25" spans="1:11" ht="29.25" customHeight="1" x14ac:dyDescent="0.25">
      <c r="A25" s="2" t="s">
        <v>1</v>
      </c>
      <c r="B25" s="9" t="s">
        <v>5</v>
      </c>
      <c r="C25" s="10">
        <v>40540</v>
      </c>
      <c r="D25" s="10">
        <v>48941</v>
      </c>
      <c r="E25" s="3" t="s">
        <v>0</v>
      </c>
      <c r="F25" s="3">
        <v>9636000</v>
      </c>
      <c r="G25" s="17">
        <v>0</v>
      </c>
      <c r="H25" s="17">
        <v>0</v>
      </c>
      <c r="I25" s="17">
        <v>0</v>
      </c>
      <c r="J25" s="17">
        <f t="shared" si="0"/>
        <v>0</v>
      </c>
      <c r="K25" s="4">
        <v>9636000</v>
      </c>
    </row>
    <row r="26" spans="1:11" s="12" customFormat="1" ht="31.5" customHeight="1" x14ac:dyDescent="0.25">
      <c r="A26" s="6" t="s">
        <v>2</v>
      </c>
      <c r="B26" s="8"/>
      <c r="C26" s="8"/>
      <c r="D26" s="8"/>
      <c r="E26" s="8"/>
      <c r="F26" s="8">
        <v>25270379.98</v>
      </c>
      <c r="G26" s="18">
        <f t="shared" ref="G26:J26" si="1">SUM(G19:G25)</f>
        <v>0</v>
      </c>
      <c r="H26" s="18">
        <f t="shared" si="1"/>
        <v>0</v>
      </c>
      <c r="I26" s="18">
        <f t="shared" si="1"/>
        <v>139752.87999999977</v>
      </c>
      <c r="J26" s="18">
        <f t="shared" si="1"/>
        <v>139752.87999999977</v>
      </c>
      <c r="K26" s="8">
        <v>25130627.100000001</v>
      </c>
    </row>
    <row r="27" spans="1:11" ht="19.5" customHeight="1" x14ac:dyDescent="0.25">
      <c r="B27" s="5"/>
      <c r="C27" s="5"/>
      <c r="D27" s="5"/>
      <c r="E27" s="5"/>
      <c r="K27" s="5"/>
    </row>
    <row r="28" spans="1:11" ht="19.5" customHeight="1" x14ac:dyDescent="0.25">
      <c r="B28" s="5"/>
      <c r="C28" s="5"/>
      <c r="D28" s="5"/>
      <c r="E28" s="5"/>
    </row>
    <row r="29" spans="1:11" ht="19.5" customHeight="1" x14ac:dyDescent="0.25">
      <c r="B29" s="5"/>
      <c r="C29" s="5"/>
      <c r="D29" s="5"/>
      <c r="E29" s="5"/>
    </row>
    <row r="30" spans="1:11" ht="19.5" customHeight="1" x14ac:dyDescent="0.25">
      <c r="B30" s="5"/>
      <c r="C30" s="5"/>
      <c r="D30" s="5"/>
      <c r="E30" s="5"/>
      <c r="H30" s="5"/>
      <c r="I30" s="5"/>
    </row>
    <row r="31" spans="1:11" x14ac:dyDescent="0.25">
      <c r="B31" s="5"/>
      <c r="C31" s="5"/>
      <c r="D31" s="5"/>
      <c r="E31" s="5"/>
      <c r="I31" s="5"/>
    </row>
    <row r="32" spans="1:11" x14ac:dyDescent="0.25">
      <c r="B32" s="5"/>
      <c r="C32" s="5"/>
      <c r="D32" s="5"/>
      <c r="E32" s="5"/>
    </row>
    <row r="34" spans="9:9" x14ac:dyDescent="0.25">
      <c r="I34" s="5"/>
    </row>
  </sheetData>
  <mergeCells count="14">
    <mergeCell ref="H16:H18"/>
    <mergeCell ref="I16:I18"/>
    <mergeCell ref="J16:J18"/>
    <mergeCell ref="K16:K18"/>
    <mergeCell ref="A12:K12"/>
    <mergeCell ref="I14:K14"/>
    <mergeCell ref="G15:J15"/>
    <mergeCell ref="A16:A18"/>
    <mergeCell ref="B16:B18"/>
    <mergeCell ref="C16:C18"/>
    <mergeCell ref="D16:D18"/>
    <mergeCell ref="E16:E18"/>
    <mergeCell ref="F16:F18"/>
    <mergeCell ref="G16:G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5A3E-8053-4426-9930-3E8A2E5648E9}">
  <dimension ref="A9:K31"/>
  <sheetViews>
    <sheetView tabSelected="1" topLeftCell="A4" zoomScale="90" zoomScaleNormal="90" workbookViewId="0">
      <selection activeCell="I6" sqref="I6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6384" width="11.42578125" style="1"/>
  </cols>
  <sheetData>
    <row r="9" spans="1:11" s="7" customFormat="1" ht="37.5" customHeight="1" x14ac:dyDescent="0.2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2" spans="1:11" s="15" customFormat="1" ht="47.25" customHeight="1" x14ac:dyDescent="0.2">
      <c r="A12" s="21"/>
      <c r="B12" s="21"/>
      <c r="C12" s="21"/>
      <c r="D12" s="21"/>
      <c r="E12" s="21"/>
      <c r="F12" s="21"/>
      <c r="G12" s="24" t="s">
        <v>25</v>
      </c>
      <c r="H12" s="25"/>
      <c r="I12" s="25"/>
      <c r="J12" s="25"/>
    </row>
    <row r="13" spans="1:11" s="11" customFormat="1" ht="27" customHeight="1" x14ac:dyDescent="0.2">
      <c r="A13" s="44" t="s">
        <v>8</v>
      </c>
      <c r="B13" s="44" t="s">
        <v>9</v>
      </c>
      <c r="C13" s="30" t="s">
        <v>10</v>
      </c>
      <c r="D13" s="30" t="s">
        <v>11</v>
      </c>
      <c r="E13" s="30" t="s">
        <v>12</v>
      </c>
      <c r="F13" s="30" t="s">
        <v>24</v>
      </c>
      <c r="G13" s="36" t="s">
        <v>13</v>
      </c>
      <c r="H13" s="36" t="s">
        <v>15</v>
      </c>
      <c r="I13" s="39" t="s">
        <v>14</v>
      </c>
      <c r="J13" s="36" t="s">
        <v>16</v>
      </c>
      <c r="K13" s="29" t="s">
        <v>23</v>
      </c>
    </row>
    <row r="14" spans="1:11" s="11" customFormat="1" ht="27" customHeight="1" x14ac:dyDescent="0.2">
      <c r="A14" s="27"/>
      <c r="B14" s="27"/>
      <c r="C14" s="30"/>
      <c r="D14" s="32"/>
      <c r="E14" s="32"/>
      <c r="F14" s="34"/>
      <c r="G14" s="37"/>
      <c r="H14" s="37"/>
      <c r="I14" s="40"/>
      <c r="J14" s="42"/>
      <c r="K14" s="34"/>
    </row>
    <row r="15" spans="1:11" s="11" customFormat="1" ht="27.75" customHeight="1" x14ac:dyDescent="0.2">
      <c r="A15" s="28"/>
      <c r="B15" s="28"/>
      <c r="C15" s="31"/>
      <c r="D15" s="33"/>
      <c r="E15" s="33"/>
      <c r="F15" s="35"/>
      <c r="G15" s="38"/>
      <c r="H15" s="38"/>
      <c r="I15" s="41"/>
      <c r="J15" s="43"/>
      <c r="K15" s="35"/>
    </row>
    <row r="16" spans="1:11" ht="17.25" customHeight="1" x14ac:dyDescent="0.25">
      <c r="A16" s="2" t="s">
        <v>6</v>
      </c>
      <c r="B16" s="9" t="s">
        <v>3</v>
      </c>
      <c r="C16" s="10">
        <v>40681</v>
      </c>
      <c r="D16" s="10">
        <v>45064</v>
      </c>
      <c r="E16" s="3" t="s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19">
        <v>0</v>
      </c>
    </row>
    <row r="17" spans="1:11" ht="17.25" customHeight="1" x14ac:dyDescent="0.25">
      <c r="A17" s="2" t="s">
        <v>6</v>
      </c>
      <c r="B17" s="9" t="s">
        <v>3</v>
      </c>
      <c r="C17" s="10">
        <v>40681</v>
      </c>
      <c r="D17" s="10">
        <v>45064</v>
      </c>
      <c r="E17" s="3" t="s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20">
        <v>0</v>
      </c>
    </row>
    <row r="18" spans="1:11" ht="29.25" customHeight="1" x14ac:dyDescent="0.25">
      <c r="A18" s="2" t="s">
        <v>6</v>
      </c>
      <c r="B18" s="9" t="s">
        <v>3</v>
      </c>
      <c r="C18" s="10">
        <v>42132</v>
      </c>
      <c r="D18" s="10">
        <v>46515</v>
      </c>
      <c r="E18" s="3" t="s">
        <v>0</v>
      </c>
      <c r="F18" s="3">
        <v>3150412.98</v>
      </c>
      <c r="G18" s="3">
        <v>0</v>
      </c>
      <c r="H18" s="3">
        <v>0</v>
      </c>
      <c r="I18" s="3">
        <f>F18-K18</f>
        <v>101626.2200000002</v>
      </c>
      <c r="J18" s="3">
        <f>+I18+H18</f>
        <v>101626.2200000002</v>
      </c>
      <c r="K18" s="4">
        <v>3048786.76</v>
      </c>
    </row>
    <row r="19" spans="1:11" ht="29.25" customHeight="1" x14ac:dyDescent="0.25">
      <c r="A19" s="2" t="s">
        <v>6</v>
      </c>
      <c r="B19" s="9" t="s">
        <v>3</v>
      </c>
      <c r="C19" s="10">
        <v>42689</v>
      </c>
      <c r="D19" s="10">
        <v>44515</v>
      </c>
      <c r="E19" s="3" t="s">
        <v>0</v>
      </c>
      <c r="F19" s="3">
        <v>344214.12</v>
      </c>
      <c r="G19" s="3">
        <v>0</v>
      </c>
      <c r="H19" s="3">
        <v>0</v>
      </c>
      <c r="I19" s="3">
        <f>F19-K19</f>
        <v>38150.489999999991</v>
      </c>
      <c r="J19" s="3">
        <f t="shared" ref="J19:J22" si="0">+I19</f>
        <v>38150.489999999991</v>
      </c>
      <c r="K19" s="4">
        <v>306063.63</v>
      </c>
    </row>
    <row r="20" spans="1:11" ht="29.25" customHeight="1" x14ac:dyDescent="0.25">
      <c r="A20" s="2" t="s">
        <v>7</v>
      </c>
      <c r="B20" s="9" t="s">
        <v>4</v>
      </c>
      <c r="C20" s="10">
        <v>41033</v>
      </c>
      <c r="D20" s="10">
        <v>44742</v>
      </c>
      <c r="E20" s="3" t="s">
        <v>0</v>
      </c>
      <c r="F20" s="3">
        <v>0</v>
      </c>
      <c r="G20" s="3">
        <v>0</v>
      </c>
      <c r="H20" s="3">
        <v>0</v>
      </c>
      <c r="I20" s="3">
        <f>+F20</f>
        <v>0</v>
      </c>
      <c r="J20" s="3">
        <f t="shared" si="0"/>
        <v>0</v>
      </c>
      <c r="K20" s="4">
        <v>0</v>
      </c>
    </row>
    <row r="21" spans="1:11" ht="29.25" customHeight="1" x14ac:dyDescent="0.25">
      <c r="A21" s="2" t="s">
        <v>1</v>
      </c>
      <c r="B21" s="9" t="s">
        <v>5</v>
      </c>
      <c r="C21" s="10">
        <v>39561</v>
      </c>
      <c r="D21" s="10">
        <v>48487</v>
      </c>
      <c r="E21" s="3" t="s">
        <v>0</v>
      </c>
      <c r="F21" s="3">
        <v>12000000</v>
      </c>
      <c r="G21" s="3">
        <v>0</v>
      </c>
      <c r="H21" s="3">
        <v>0</v>
      </c>
      <c r="I21" s="3">
        <v>0</v>
      </c>
      <c r="J21" s="3">
        <f t="shared" si="0"/>
        <v>0</v>
      </c>
      <c r="K21" s="4">
        <v>12000000</v>
      </c>
    </row>
    <row r="22" spans="1:11" ht="29.25" customHeight="1" x14ac:dyDescent="0.25">
      <c r="A22" s="2" t="s">
        <v>1</v>
      </c>
      <c r="B22" s="9" t="s">
        <v>5</v>
      </c>
      <c r="C22" s="10">
        <v>40540</v>
      </c>
      <c r="D22" s="10">
        <v>48941</v>
      </c>
      <c r="E22" s="3" t="s">
        <v>0</v>
      </c>
      <c r="F22" s="3">
        <v>9636000</v>
      </c>
      <c r="G22" s="3">
        <v>0</v>
      </c>
      <c r="H22" s="3">
        <v>0</v>
      </c>
      <c r="I22" s="3">
        <v>0</v>
      </c>
      <c r="J22" s="3">
        <f t="shared" si="0"/>
        <v>0</v>
      </c>
      <c r="K22" s="4">
        <v>9636000</v>
      </c>
    </row>
    <row r="23" spans="1:11" s="12" customFormat="1" ht="31.5" customHeight="1" x14ac:dyDescent="0.25">
      <c r="A23" s="6" t="s">
        <v>2</v>
      </c>
      <c r="B23" s="8"/>
      <c r="C23" s="8"/>
      <c r="D23" s="8"/>
      <c r="E23" s="8"/>
      <c r="F23" s="8">
        <v>25130627.100000001</v>
      </c>
      <c r="G23" s="8">
        <f t="shared" ref="G23:J23" si="1">SUM(G16:G22)</f>
        <v>0</v>
      </c>
      <c r="H23" s="8">
        <f t="shared" si="1"/>
        <v>0</v>
      </c>
      <c r="I23" s="8">
        <f t="shared" si="1"/>
        <v>139776.7100000002</v>
      </c>
      <c r="J23" s="8">
        <f t="shared" si="1"/>
        <v>139776.7100000002</v>
      </c>
      <c r="K23" s="8">
        <v>24990850.390000001</v>
      </c>
    </row>
    <row r="24" spans="1:11" ht="19.5" customHeight="1" x14ac:dyDescent="0.25">
      <c r="B24" s="5"/>
      <c r="C24" s="5"/>
      <c r="D24" s="5"/>
      <c r="E24" s="5"/>
      <c r="K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H27" s="5"/>
      <c r="I27" s="5"/>
    </row>
    <row r="28" spans="1:11" x14ac:dyDescent="0.25">
      <c r="B28" s="5"/>
      <c r="C28" s="5"/>
      <c r="D28" s="5"/>
      <c r="E28" s="5"/>
      <c r="I28" s="5"/>
    </row>
    <row r="29" spans="1:11" x14ac:dyDescent="0.25">
      <c r="B29" s="5"/>
      <c r="C29" s="5"/>
      <c r="D29" s="5"/>
      <c r="E29" s="5"/>
    </row>
    <row r="31" spans="1:11" x14ac:dyDescent="0.25">
      <c r="I31" s="5"/>
    </row>
  </sheetData>
  <mergeCells count="13">
    <mergeCell ref="I13:I15"/>
    <mergeCell ref="J13:J15"/>
    <mergeCell ref="K13:K15"/>
    <mergeCell ref="A9:K9"/>
    <mergeCell ref="G12:J12"/>
    <mergeCell ref="A13:A15"/>
    <mergeCell ref="B13:B15"/>
    <mergeCell ref="C13:C15"/>
    <mergeCell ref="D13:D15"/>
    <mergeCell ref="E13:E15"/>
    <mergeCell ref="F13:F15"/>
    <mergeCell ref="G13:G15"/>
    <mergeCell ref="H13:H15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Lehen hiruhilab._Primer trimest</vt:lpstr>
      <vt:lpstr>Bigar. hiruhilab._Segundo tri</vt:lpstr>
      <vt:lpstr>Hirugar. hiruhilab._tercer trim</vt:lpstr>
      <vt:lpstr>Laugar. hilabet._cuarto trimes</vt:lpstr>
      <vt:lpstr>'Bigar. hiruhilab._Segundo tri'!Área_de_impresión</vt:lpstr>
      <vt:lpstr>'Hirugar. hiruhilab._tercer trim'!Área_de_impresión</vt:lpstr>
      <vt:lpstr>'Laugar. hilabet._cuarto trimes'!Área_de_impresión</vt:lpstr>
      <vt:lpstr>'Lehen hiruhilab._Primer trimest'!Área_de_impresión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CAUNIVEL1_01</dc:creator>
  <cp:lastModifiedBy>DFA</cp:lastModifiedBy>
  <cp:lastPrinted>2019-04-03T11:52:39Z</cp:lastPrinted>
  <dcterms:created xsi:type="dcterms:W3CDTF">2000-02-02T07:32:50Z</dcterms:created>
  <dcterms:modified xsi:type="dcterms:W3CDTF">2022-07-18T08:16:47Z</dcterms:modified>
</cp:coreProperties>
</file>