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L:\Arabako Gobernu Irekia\01. ARABA IREKIA\03 - Informacion economica presupuestaria\Avales\"/>
    </mc:Choice>
  </mc:AlternateContent>
  <xr:revisionPtr revIDLastSave="0" documentId="13_ncr:1_{AF25B877-5270-489E-9448-F4E9CCDB4C1A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Lehen hiruhileko_primer trimest" sheetId="1" r:id="rId1"/>
    <sheet name="Bigarren hiruhileko_segundo tri" sheetId="3" r:id="rId2"/>
    <sheet name="HIrugarren hiruhileko_tercer tr" sheetId="4" r:id="rId3"/>
    <sheet name="Laugarren hiruhileko_cuarto tri" sheetId="5" r:id="rId4"/>
    <sheet name="Hoja1" sheetId="2" r:id="rId5"/>
  </sheets>
  <definedNames>
    <definedName name="_xlnm.Print_Area" localSheetId="1">'Bigarren hiruhileko_segundo tri'!$A$2:$K$25</definedName>
    <definedName name="_xlnm.Print_Area" localSheetId="2">'HIrugarren hiruhileko_tercer tr'!$A$2:$K$26</definedName>
    <definedName name="_xlnm.Print_Area" localSheetId="3">'Laugarren hiruhileko_cuarto tri'!$A$2:$K$26</definedName>
    <definedName name="_xlnm.Print_Area" localSheetId="0">'Lehen hiruhileko_primer trimest'!$A$2:$K$26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19" i="3"/>
  <c r="J18" i="3"/>
  <c r="H26" i="5" l="1"/>
  <c r="G26" i="5"/>
  <c r="J25" i="5"/>
  <c r="K25" i="5" s="1"/>
  <c r="J24" i="5"/>
  <c r="K24" i="5" s="1"/>
  <c r="J23" i="5"/>
  <c r="I26" i="5"/>
  <c r="J26" i="5" l="1"/>
  <c r="K26" i="5"/>
  <c r="H26" i="4" l="1"/>
  <c r="G26" i="4"/>
  <c r="K25" i="4"/>
  <c r="J25" i="4"/>
  <c r="J24" i="4"/>
  <c r="K24" i="4" s="1"/>
  <c r="J23" i="4"/>
  <c r="J22" i="4"/>
  <c r="J21" i="4"/>
  <c r="I21" i="4"/>
  <c r="I26" i="4" s="1"/>
  <c r="K20" i="4"/>
  <c r="K19" i="4"/>
  <c r="J26" i="4" l="1"/>
  <c r="K26" i="4"/>
  <c r="H25" i="3" l="1"/>
  <c r="G25" i="3"/>
  <c r="J24" i="3"/>
  <c r="K24" i="3" s="1"/>
  <c r="J23" i="3"/>
  <c r="I22" i="3"/>
  <c r="J22" i="3" s="1"/>
  <c r="J20" i="3"/>
  <c r="K20" i="3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I25" i="3" l="1"/>
  <c r="K25" i="3"/>
  <c r="J25" i="3"/>
  <c r="I26" i="1"/>
  <c r="F26" i="1" l="1"/>
  <c r="G26" i="1"/>
  <c r="H26" i="1"/>
  <c r="J26" i="1"/>
  <c r="K26" i="1"/>
</calcChain>
</file>

<file path=xl/sharedStrings.xml><?xml version="1.0" encoding="utf-8"?>
<sst xmlns="http://schemas.openxmlformats.org/spreadsheetml/2006/main" count="140" uniqueCount="35">
  <si>
    <t>ENDEUDAM.</t>
  </si>
  <si>
    <t>VÍAS DE ÁLAVA S.A.</t>
  </si>
  <si>
    <t>A-01103118</t>
  </si>
  <si>
    <t>B-01480334</t>
  </si>
  <si>
    <t>A-01361237</t>
  </si>
  <si>
    <t>ÁLAVA AGENCIA DE DESARROLLO S.A.</t>
  </si>
  <si>
    <t>INDESA 2010 S.L.</t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</si>
  <si>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</si>
  <si>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</si>
  <si>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t xml:space="preserve">ABALATUTAKO KOPURUA, GUZTIRA/
</t>
    </r>
    <r>
      <rPr>
        <sz val="12"/>
        <rFont val="Times New Roman"/>
        <family val="1"/>
      </rPr>
      <t>TOTAL AVALADO</t>
    </r>
  </si>
  <si>
    <r>
      <t xml:space="preserve"> </t>
    </r>
    <r>
      <rPr>
        <b/>
        <sz val="11"/>
        <rFont val="Times New Roman"/>
        <family val="1"/>
      </rPr>
      <t>EPEMUGA</t>
    </r>
    <r>
      <rPr>
        <sz val="11"/>
        <rFont val="Times New Roman"/>
        <family val="1"/>
      </rPr>
      <t xml:space="preserve">/
 VENCIMIENTO 
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</si>
  <si>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</si>
  <si>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GUZTIRA/
</t>
    </r>
    <r>
      <rPr>
        <sz val="11"/>
        <rFont val="Times New Roman"/>
        <family val="1"/>
      </rPr>
      <t xml:space="preserve">TOTAL  
CANCELADOS
</t>
    </r>
  </si>
  <si>
    <r>
      <rPr>
        <b/>
        <sz val="11"/>
        <rFont val="Times New Roman"/>
        <family val="1"/>
      </rPr>
      <t>HELBURUA/</t>
    </r>
    <r>
      <rPr>
        <sz val="11"/>
        <rFont val="Times New Roman"/>
        <family val="1"/>
      </rPr>
      <t xml:space="preserve">
FINALIDAD</t>
    </r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</si>
  <si>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</si>
  <si>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>GUZTIRA 2018/12/31ean</t>
    </r>
    <r>
      <rPr>
        <sz val="11"/>
        <rFont val="Times New Roman"/>
        <family val="1"/>
      </rPr>
      <t xml:space="preserve">
TOTAL A 31/12/2018
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</si>
  <si>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
</t>
    </r>
  </si>
  <si>
    <t>TOTAL AVALADO</t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</si>
  <si>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</si>
  <si>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rPr>
        <b/>
        <sz val="11"/>
        <rFont val="Times New Roman"/>
        <family val="1"/>
      </rPr>
      <t>GUZTIRA 2018/12/31ean</t>
    </r>
    <r>
      <rPr>
        <sz val="11"/>
        <rFont val="Times New Roman"/>
        <family val="1"/>
      </rPr>
      <t xml:space="preserve">
TOTAL A 31/03/2018
</t>
    </r>
  </si>
  <si>
    <r>
      <rPr>
        <b/>
        <sz val="11"/>
        <rFont val="Times New Roman"/>
        <family val="1"/>
      </rPr>
      <t>GUZTIRA 2018/12/31ean</t>
    </r>
    <r>
      <rPr>
        <sz val="11"/>
        <rFont val="Times New Roman"/>
        <family val="1"/>
      </rPr>
      <t xml:space="preserve">
TOTAL A 30/06/2018
</t>
    </r>
  </si>
  <si>
    <r>
      <rPr>
        <b/>
        <sz val="11"/>
        <rFont val="Times New Roman"/>
        <family val="1"/>
      </rPr>
      <t>GUZTIRA 2018/12/31ean</t>
    </r>
    <r>
      <rPr>
        <sz val="11"/>
        <rFont val="Times New Roman"/>
        <family val="1"/>
      </rPr>
      <t xml:space="preserve">
TOTAL A 30/09/2018
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</si>
  <si>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</si>
  <si>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</si>
  <si>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>GUZTIRA 2018/01/01ean/</t>
    </r>
    <r>
      <rPr>
        <sz val="11"/>
        <rFont val="Times New Roman"/>
        <family val="1"/>
      </rPr>
      <t xml:space="preserve">
TOTAL A 01/01/2018
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</si>
  <si>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</t>
    </r>
  </si>
  <si>
    <r>
      <rPr>
        <b/>
        <sz val="11"/>
        <rFont val="Times New Roman"/>
        <family val="1"/>
      </rPr>
      <t>GUZTIRA 2018/01/01ean/</t>
    </r>
    <r>
      <rPr>
        <sz val="11"/>
        <rFont val="Times New Roman"/>
        <family val="1"/>
      </rPr>
      <t xml:space="preserve">
TOTAL A 01/04/2018
</t>
    </r>
  </si>
  <si>
    <r>
      <rPr>
        <b/>
        <sz val="11"/>
        <rFont val="Times New Roman"/>
        <family val="1"/>
      </rPr>
      <t>GUZTIRA 2018/01/01ean</t>
    </r>
    <r>
      <rPr>
        <sz val="11"/>
        <rFont val="Times New Roman"/>
        <family val="1"/>
      </rPr>
      <t xml:space="preserve">
TOTAL A 01/07/2018
</t>
    </r>
  </si>
  <si>
    <r>
      <rPr>
        <b/>
        <sz val="11"/>
        <rFont val="Times New Roman"/>
        <family val="1"/>
      </rPr>
      <t>GUZTIRA 2018/01/01ean</t>
    </r>
    <r>
      <rPr>
        <sz val="11"/>
        <rFont val="Times New Roman"/>
        <family val="1"/>
      </rPr>
      <t xml:space="preserve">
TOTAL A 01/10/2018
</t>
    </r>
  </si>
  <si>
    <r>
      <t>TXOSTENAREN ALDIA: 2018/10/01etik 2018/12/31ra</t>
    </r>
    <r>
      <rPr>
        <sz val="9"/>
        <rFont val="Times New Roman"/>
        <family val="1"/>
      </rPr>
      <t>/   
  PERIODO DEL INFORME: del 01/10/2018 al 31/12/2018</t>
    </r>
  </si>
  <si>
    <r>
      <t>TXOSTENAREN ALDIA: 2018/07/01etik 2018/09/30ra</t>
    </r>
    <r>
      <rPr>
        <sz val="9"/>
        <rFont val="Times New Roman"/>
        <family val="1"/>
      </rPr>
      <t>/    
 PERIODO DEL INFORME: del 01/07/2018 al 30/09/2018</t>
    </r>
  </si>
  <si>
    <r>
      <t>TXOSTENAREN ALDIA: 2018/04/01etik 2018/06/30ra</t>
    </r>
    <r>
      <rPr>
        <sz val="10"/>
        <rFont val="Times New Roman"/>
        <family val="1"/>
      </rPr>
      <t>/   
  PERIODO DEL INFORME: del 01/04/2018 al 30/06/2018</t>
    </r>
  </si>
  <si>
    <r>
      <t>TXOSTENAREN ALDIA: 2018/01/01etik 2018/03/31ra</t>
    </r>
    <r>
      <rPr>
        <sz val="10"/>
        <rFont val="Times New Roman"/>
        <family val="1"/>
      </rPr>
      <t>/    
 PERIODO DEL INFORME: del 01/01/2018 al 31/03/2018</t>
    </r>
  </si>
  <si>
    <r>
      <rPr>
        <b/>
        <sz val="16"/>
        <rFont val="Times New Roman"/>
        <family val="1"/>
      </rPr>
      <t>ARABAKO FORU ALDUNDIAK EMANDAKO ABALAK</t>
    </r>
    <r>
      <rPr>
        <sz val="16"/>
        <rFont val="Times New Roman"/>
        <family val="1"/>
      </rPr>
      <t>/AVALES CONCEDIDOS POR LA DIPUTACIÓN FORAL DE ÁLAVA - 2018</t>
    </r>
  </si>
  <si>
    <r>
      <t>ARABAKO FORU ALDUNDIAK EMANDAKO ABALAK/</t>
    </r>
    <r>
      <rPr>
        <sz val="16"/>
        <rFont val="Times New Roman"/>
        <family val="1"/>
      </rPr>
      <t>AVALES CONCEDIDOS POR LA DIPUTACIÓN FORAL DE ÁLAVA - 2018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</si>
</sst>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4" fontId="2" fillId="2" borderId="6" xfId="0" applyNumberFormat="1" applyFont="1" applyFill="1" applyBorder="1"/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4" fontId="1" fillId="0" borderId="9" xfId="0" applyNumberFormat="1" applyFont="1" applyBorder="1"/>
    <xf numFmtId="4" fontId="1" fillId="0" borderId="7" xfId="0" applyNumberFormat="1" applyFont="1" applyBorder="1"/>
    <xf numFmtId="0" fontId="1" fillId="0" borderId="0" xfId="1" applyFont="1"/>
    <xf numFmtId="0" fontId="1" fillId="0" borderId="1" xfId="1" applyFont="1" applyBorder="1"/>
    <xf numFmtId="4" fontId="1" fillId="0" borderId="2" xfId="1" applyNumberFormat="1" applyFont="1" applyBorder="1" applyAlignment="1">
      <alignment horizontal="center"/>
    </xf>
    <xf numFmtId="14" fontId="1" fillId="0" borderId="2" xfId="1" applyNumberFormat="1" applyFont="1" applyBorder="1" applyAlignment="1">
      <alignment horizontal="center"/>
    </xf>
    <xf numFmtId="4" fontId="1" fillId="0" borderId="2" xfId="1" applyNumberFormat="1" applyFont="1" applyBorder="1"/>
    <xf numFmtId="4" fontId="1" fillId="0" borderId="9" xfId="1" applyNumberFormat="1" applyFont="1" applyBorder="1"/>
    <xf numFmtId="4" fontId="1" fillId="0" borderId="7" xfId="1" applyNumberFormat="1" applyFont="1" applyBorder="1"/>
    <xf numFmtId="4" fontId="1" fillId="0" borderId="3" xfId="1" applyNumberFormat="1" applyFont="1" applyBorder="1"/>
    <xf numFmtId="0" fontId="2" fillId="2" borderId="6" xfId="1" applyFont="1" applyFill="1" applyBorder="1" applyAlignment="1">
      <alignment horizontal="center"/>
    </xf>
    <xf numFmtId="4" fontId="2" fillId="2" borderId="6" xfId="1" applyNumberFormat="1" applyFont="1" applyFill="1" applyBorder="1"/>
    <xf numFmtId="0" fontId="2" fillId="0" borderId="0" xfId="1" applyFont="1"/>
    <xf numFmtId="4" fontId="1" fillId="0" borderId="0" xfId="1" applyNumberFormat="1" applyFont="1"/>
    <xf numFmtId="4" fontId="1" fillId="3" borderId="2" xfId="1" applyNumberFormat="1" applyFont="1" applyFill="1" applyBorder="1"/>
    <xf numFmtId="4" fontId="1" fillId="3" borderId="10" xfId="1" applyNumberFormat="1" applyFont="1" applyFill="1" applyBorder="1"/>
    <xf numFmtId="4" fontId="2" fillId="3" borderId="6" xfId="1" applyNumberFormat="1" applyFont="1" applyFill="1" applyBorder="1"/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B0B85DA1-B51C-479B-80D3-E98084756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1190625</xdr:colOff>
      <xdr:row>1</xdr:row>
      <xdr:rowOff>114300</xdr:rowOff>
    </xdr:from>
    <xdr:to>
      <xdr:col>5</xdr:col>
      <xdr:colOff>171450</xdr:colOff>
      <xdr:row>7</xdr:row>
      <xdr:rowOff>133350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304800"/>
          <a:ext cx="2247900" cy="1162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92CF3CD9-14BD-404F-B940-690897D34FA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287625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CE38F0D-B9F4-454D-8F98-45D21446BEB5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1190625</xdr:colOff>
      <xdr:row>1</xdr:row>
      <xdr:rowOff>114300</xdr:rowOff>
    </xdr:from>
    <xdr:to>
      <xdr:col>5</xdr:col>
      <xdr:colOff>171450</xdr:colOff>
      <xdr:row>7</xdr:row>
      <xdr:rowOff>133350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F264FEF-6503-4473-A637-23BB3432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304800"/>
          <a:ext cx="2247900" cy="1162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7BB18C9-280B-4BD1-99EA-F448040EC25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287625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79C14DBC-3746-42BE-B84B-258183703B42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1190625</xdr:colOff>
      <xdr:row>1</xdr:row>
      <xdr:rowOff>114300</xdr:rowOff>
    </xdr:from>
    <xdr:to>
      <xdr:col>5</xdr:col>
      <xdr:colOff>171450</xdr:colOff>
      <xdr:row>7</xdr:row>
      <xdr:rowOff>133350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CF80C3F0-9BCB-4A0D-8BFF-D35A10BC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304800"/>
          <a:ext cx="2247900" cy="1162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CB125BE-5E4D-4A45-82A3-AE820C8EB4E9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211425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D5AEA03-4572-484A-BA46-B097A8C0031D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0</xdr:colOff>
      <xdr:row>2</xdr:row>
      <xdr:rowOff>148168</xdr:rowOff>
    </xdr:from>
    <xdr:to>
      <xdr:col>4</xdr:col>
      <xdr:colOff>898525</xdr:colOff>
      <xdr:row>6</xdr:row>
      <xdr:rowOff>71968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ED15EF89-4A64-4ACD-B505-37477235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29168"/>
          <a:ext cx="2012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DBBC5248-FD3A-406D-8664-129C7B697A0F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630525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L28"/>
  <sheetViews>
    <sheetView topLeftCell="A6" workbookViewId="0">
      <selection activeCell="A12" sqref="A12:K12"/>
    </sheetView>
  </sheetViews>
  <sheetFormatPr baseColWidth="10" defaultRowHeight="15" x14ac:dyDescent="0.25"/>
  <cols>
    <col min="1" max="1" width="42.5703125" style="1" bestFit="1" customWidth="1"/>
    <col min="2" max="2" width="12.140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140625" style="1" customWidth="1"/>
    <col min="7" max="7" width="19.42578125" style="1" customWidth="1"/>
    <col min="8" max="8" width="25.85546875" style="1" customWidth="1"/>
    <col min="9" max="9" width="25.5703125" style="1" customWidth="1"/>
    <col min="10" max="10" width="22.140625" style="1" customWidth="1"/>
    <col min="11" max="11" width="15.28515625" style="1" customWidth="1"/>
    <col min="12" max="16384" width="11.42578125" style="1"/>
  </cols>
  <sheetData>
    <row r="12" spans="1:11" s="6" customFormat="1" ht="37.5" customHeight="1" x14ac:dyDescent="0.2">
      <c r="A12" s="33" t="s">
        <v>33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4" spans="1:11" ht="18.75" x14ac:dyDescent="0.3">
      <c r="I14" s="50"/>
      <c r="J14" s="50"/>
      <c r="K14" s="50"/>
    </row>
    <row r="15" spans="1:11" s="13" customFormat="1" ht="47.25" customHeight="1" x14ac:dyDescent="0.2">
      <c r="G15" s="51" t="s">
        <v>32</v>
      </c>
      <c r="H15" s="52"/>
      <c r="I15" s="52"/>
      <c r="J15" s="52"/>
    </row>
    <row r="16" spans="1:11" s="10" customFormat="1" ht="27" customHeight="1" x14ac:dyDescent="0.2">
      <c r="A16" s="34" t="s">
        <v>7</v>
      </c>
      <c r="B16" s="37" t="s">
        <v>8</v>
      </c>
      <c r="C16" s="40" t="s">
        <v>25</v>
      </c>
      <c r="D16" s="40" t="s">
        <v>10</v>
      </c>
      <c r="E16" s="40" t="s">
        <v>13</v>
      </c>
      <c r="F16" s="40" t="s">
        <v>24</v>
      </c>
      <c r="G16" s="45" t="s">
        <v>14</v>
      </c>
      <c r="H16" s="45" t="s">
        <v>22</v>
      </c>
      <c r="I16" s="45" t="s">
        <v>23</v>
      </c>
      <c r="J16" s="45" t="s">
        <v>12</v>
      </c>
      <c r="K16" s="40" t="s">
        <v>19</v>
      </c>
    </row>
    <row r="17" spans="1:12" s="10" customFormat="1" ht="27" customHeight="1" x14ac:dyDescent="0.2">
      <c r="A17" s="35"/>
      <c r="B17" s="38"/>
      <c r="C17" s="41"/>
      <c r="D17" s="43"/>
      <c r="E17" s="43"/>
      <c r="F17" s="38"/>
      <c r="G17" s="46"/>
      <c r="H17" s="46"/>
      <c r="I17" s="46"/>
      <c r="J17" s="48"/>
      <c r="K17" s="38"/>
    </row>
    <row r="18" spans="1:12" s="10" customFormat="1" ht="27.75" customHeight="1" x14ac:dyDescent="0.2">
      <c r="A18" s="36"/>
      <c r="B18" s="39"/>
      <c r="C18" s="42"/>
      <c r="D18" s="44"/>
      <c r="E18" s="44"/>
      <c r="F18" s="39"/>
      <c r="G18" s="47"/>
      <c r="H18" s="47"/>
      <c r="I18" s="47"/>
      <c r="J18" s="49"/>
      <c r="K18" s="39"/>
    </row>
    <row r="19" spans="1:12" ht="29.25" customHeight="1" x14ac:dyDescent="0.25">
      <c r="A19" s="2" t="s">
        <v>5</v>
      </c>
      <c r="B19" s="8" t="s">
        <v>2</v>
      </c>
      <c r="C19" s="9">
        <v>40681</v>
      </c>
      <c r="D19" s="9">
        <v>45064</v>
      </c>
      <c r="E19" s="3" t="s">
        <v>0</v>
      </c>
      <c r="F19" s="3">
        <v>7975000</v>
      </c>
      <c r="G19" s="30">
        <v>0</v>
      </c>
      <c r="H19" s="30">
        <v>0</v>
      </c>
      <c r="I19" s="30">
        <v>362500</v>
      </c>
      <c r="J19" s="30">
        <f t="shared" ref="J19:J25" si="0">+I19</f>
        <v>362500</v>
      </c>
      <c r="K19" s="4">
        <f>+F19-J19</f>
        <v>7612500</v>
      </c>
      <c r="L19" s="5"/>
    </row>
    <row r="20" spans="1:12" ht="29.25" customHeight="1" x14ac:dyDescent="0.25">
      <c r="A20" s="2" t="s">
        <v>5</v>
      </c>
      <c r="B20" s="8" t="s">
        <v>2</v>
      </c>
      <c r="C20" s="9">
        <v>40681</v>
      </c>
      <c r="D20" s="9">
        <v>45064</v>
      </c>
      <c r="E20" s="3" t="s">
        <v>0</v>
      </c>
      <c r="F20" s="3">
        <v>7975000</v>
      </c>
      <c r="G20" s="30">
        <v>0</v>
      </c>
      <c r="H20" s="30">
        <v>0</v>
      </c>
      <c r="I20" s="30">
        <v>362500</v>
      </c>
      <c r="J20" s="30">
        <f t="shared" si="0"/>
        <v>362500</v>
      </c>
      <c r="K20" s="4">
        <f t="shared" ref="K20:K25" si="1">+F20-J20</f>
        <v>7612500</v>
      </c>
    </row>
    <row r="21" spans="1:12" ht="29.25" customHeight="1" x14ac:dyDescent="0.25">
      <c r="A21" s="2" t="s">
        <v>5</v>
      </c>
      <c r="B21" s="8" t="s">
        <v>2</v>
      </c>
      <c r="C21" s="9">
        <v>42132</v>
      </c>
      <c r="D21" s="9">
        <v>46515</v>
      </c>
      <c r="E21" s="3" t="s">
        <v>0</v>
      </c>
      <c r="F21" s="3">
        <v>3658544.08</v>
      </c>
      <c r="G21" s="30">
        <v>0</v>
      </c>
      <c r="H21" s="30">
        <v>0</v>
      </c>
      <c r="I21" s="30">
        <v>0</v>
      </c>
      <c r="J21" s="30">
        <f t="shared" si="0"/>
        <v>0</v>
      </c>
      <c r="K21" s="4">
        <f t="shared" si="1"/>
        <v>3658544.08</v>
      </c>
    </row>
    <row r="22" spans="1:12" ht="29.25" customHeight="1" x14ac:dyDescent="0.25">
      <c r="A22" s="2" t="s">
        <v>5</v>
      </c>
      <c r="B22" s="8" t="s">
        <v>2</v>
      </c>
      <c r="C22" s="9">
        <v>42689</v>
      </c>
      <c r="D22" s="9">
        <v>44515</v>
      </c>
      <c r="E22" s="3" t="s">
        <v>0</v>
      </c>
      <c r="F22" s="3">
        <v>610601.13</v>
      </c>
      <c r="G22" s="30">
        <v>0</v>
      </c>
      <c r="H22" s="30">
        <v>0</v>
      </c>
      <c r="I22" s="30">
        <v>37983.99</v>
      </c>
      <c r="J22" s="30">
        <f t="shared" si="0"/>
        <v>37983.99</v>
      </c>
      <c r="K22" s="4">
        <f t="shared" si="1"/>
        <v>572617.14</v>
      </c>
    </row>
    <row r="23" spans="1:12" ht="29.25" customHeight="1" x14ac:dyDescent="0.25">
      <c r="A23" s="2" t="s">
        <v>6</v>
      </c>
      <c r="B23" s="8" t="s">
        <v>3</v>
      </c>
      <c r="C23" s="9">
        <v>41033</v>
      </c>
      <c r="D23" s="9">
        <v>44742</v>
      </c>
      <c r="E23" s="3" t="s">
        <v>0</v>
      </c>
      <c r="F23" s="3">
        <v>1899999.92</v>
      </c>
      <c r="G23" s="30">
        <v>0</v>
      </c>
      <c r="H23" s="30">
        <v>0</v>
      </c>
      <c r="I23" s="30">
        <v>0</v>
      </c>
      <c r="J23" s="30">
        <f t="shared" si="0"/>
        <v>0</v>
      </c>
      <c r="K23" s="4">
        <f t="shared" si="1"/>
        <v>1899999.92</v>
      </c>
    </row>
    <row r="24" spans="1:12" ht="29.25" customHeight="1" x14ac:dyDescent="0.25">
      <c r="A24" s="2" t="s">
        <v>1</v>
      </c>
      <c r="B24" s="8" t="s">
        <v>4</v>
      </c>
      <c r="C24" s="9">
        <v>39561</v>
      </c>
      <c r="D24" s="9">
        <v>48487</v>
      </c>
      <c r="E24" s="3" t="s">
        <v>0</v>
      </c>
      <c r="F24" s="3">
        <v>12000000</v>
      </c>
      <c r="G24" s="30">
        <v>0</v>
      </c>
      <c r="H24" s="30">
        <v>0</v>
      </c>
      <c r="I24" s="30">
        <v>0</v>
      </c>
      <c r="J24" s="30">
        <f t="shared" si="0"/>
        <v>0</v>
      </c>
      <c r="K24" s="4">
        <f t="shared" si="1"/>
        <v>12000000</v>
      </c>
    </row>
    <row r="25" spans="1:12" ht="29.25" customHeight="1" x14ac:dyDescent="0.25">
      <c r="A25" s="2" t="s">
        <v>1</v>
      </c>
      <c r="B25" s="8" t="s">
        <v>4</v>
      </c>
      <c r="C25" s="9">
        <v>40540</v>
      </c>
      <c r="D25" s="9">
        <v>48941</v>
      </c>
      <c r="E25" s="3" t="s">
        <v>0</v>
      </c>
      <c r="F25" s="3">
        <v>9636000</v>
      </c>
      <c r="G25" s="31">
        <v>0</v>
      </c>
      <c r="H25" s="31">
        <v>0</v>
      </c>
      <c r="I25" s="31">
        <v>0</v>
      </c>
      <c r="J25" s="31">
        <f t="shared" si="0"/>
        <v>0</v>
      </c>
      <c r="K25" s="4">
        <f t="shared" si="1"/>
        <v>9636000</v>
      </c>
    </row>
    <row r="26" spans="1:12" s="11" customFormat="1" ht="31.5" customHeight="1" x14ac:dyDescent="0.25">
      <c r="A26" s="12" t="s">
        <v>9</v>
      </c>
      <c r="B26" s="7"/>
      <c r="C26" s="7"/>
      <c r="D26" s="7"/>
      <c r="E26" s="7"/>
      <c r="F26" s="7">
        <f t="shared" ref="F26:K26" si="2">SUM(F19:F25)</f>
        <v>43755145.129999995</v>
      </c>
      <c r="G26" s="32">
        <f t="shared" si="2"/>
        <v>0</v>
      </c>
      <c r="H26" s="32">
        <f t="shared" si="2"/>
        <v>0</v>
      </c>
      <c r="I26" s="32">
        <f t="shared" ref="I26" si="3">SUM(I19:I25)</f>
        <v>762983.99</v>
      </c>
      <c r="J26" s="32">
        <f t="shared" si="2"/>
        <v>762983.99</v>
      </c>
      <c r="K26" s="7">
        <f t="shared" si="2"/>
        <v>42992161.140000001</v>
      </c>
    </row>
    <row r="28" spans="1:12" x14ac:dyDescent="0.25">
      <c r="I28" s="5"/>
    </row>
  </sheetData>
  <mergeCells count="14"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I14:K14"/>
    <mergeCell ref="G15:J15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ignoredErrors>
    <ignoredError sqref="I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E726-6AEE-49F1-9515-E6D3536EDB3A}">
  <dimension ref="A12:K31"/>
  <sheetViews>
    <sheetView topLeftCell="A8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42578125" style="1" customWidth="1"/>
    <col min="7" max="7" width="19.42578125" style="1" customWidth="1"/>
    <col min="8" max="8" width="26.140625" style="1" customWidth="1"/>
    <col min="9" max="9" width="25.5703125" style="1" customWidth="1"/>
    <col min="10" max="10" width="21.140625" style="1" customWidth="1"/>
    <col min="11" max="11" width="15.28515625" style="1" customWidth="1"/>
    <col min="12" max="16384" width="11.42578125" style="1"/>
  </cols>
  <sheetData>
    <row r="12" spans="1:11" s="6" customFormat="1" ht="37.5" customHeight="1" x14ac:dyDescent="0.2">
      <c r="A12" s="53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4" spans="1:11" s="13" customFormat="1" ht="47.25" customHeight="1" x14ac:dyDescent="0.2">
      <c r="G14" s="51" t="s">
        <v>31</v>
      </c>
      <c r="H14" s="52"/>
      <c r="I14" s="52"/>
      <c r="J14" s="52"/>
    </row>
    <row r="15" spans="1:11" s="10" customFormat="1" ht="27" customHeight="1" x14ac:dyDescent="0.2">
      <c r="A15" s="34" t="s">
        <v>7</v>
      </c>
      <c r="B15" s="37" t="s">
        <v>8</v>
      </c>
      <c r="C15" s="40" t="s">
        <v>16</v>
      </c>
      <c r="D15" s="40" t="s">
        <v>10</v>
      </c>
      <c r="E15" s="40" t="s">
        <v>13</v>
      </c>
      <c r="F15" s="40" t="s">
        <v>26</v>
      </c>
      <c r="G15" s="45" t="s">
        <v>14</v>
      </c>
      <c r="H15" s="45" t="s">
        <v>22</v>
      </c>
      <c r="I15" s="54" t="s">
        <v>11</v>
      </c>
      <c r="J15" s="45" t="s">
        <v>12</v>
      </c>
      <c r="K15" s="40" t="s">
        <v>20</v>
      </c>
    </row>
    <row r="16" spans="1:11" s="10" customFormat="1" ht="27" customHeight="1" x14ac:dyDescent="0.2">
      <c r="A16" s="35"/>
      <c r="B16" s="38"/>
      <c r="C16" s="41"/>
      <c r="D16" s="43"/>
      <c r="E16" s="43"/>
      <c r="F16" s="38"/>
      <c r="G16" s="46"/>
      <c r="H16" s="46"/>
      <c r="I16" s="55"/>
      <c r="J16" s="48"/>
      <c r="K16" s="38"/>
    </row>
    <row r="17" spans="1:11" s="10" customFormat="1" ht="27.75" customHeight="1" x14ac:dyDescent="0.2">
      <c r="A17" s="36"/>
      <c r="B17" s="39"/>
      <c r="C17" s="42"/>
      <c r="D17" s="44"/>
      <c r="E17" s="44"/>
      <c r="F17" s="39"/>
      <c r="G17" s="47"/>
      <c r="H17" s="47"/>
      <c r="I17" s="56"/>
      <c r="J17" s="49"/>
      <c r="K17" s="39"/>
    </row>
    <row r="18" spans="1:11" ht="29.25" customHeight="1" x14ac:dyDescent="0.25">
      <c r="A18" s="2" t="s">
        <v>5</v>
      </c>
      <c r="B18" s="8" t="s">
        <v>2</v>
      </c>
      <c r="C18" s="9">
        <v>40681</v>
      </c>
      <c r="D18" s="9">
        <v>45064</v>
      </c>
      <c r="E18" s="3" t="s">
        <v>0</v>
      </c>
      <c r="F18" s="3">
        <v>7612500</v>
      </c>
      <c r="G18" s="30">
        <v>0</v>
      </c>
      <c r="H18" s="30">
        <v>0</v>
      </c>
      <c r="I18" s="30">
        <v>362500</v>
      </c>
      <c r="J18" s="30">
        <f t="shared" ref="J18:J19" si="0">+I18</f>
        <v>362500</v>
      </c>
      <c r="K18" s="4">
        <v>7250000</v>
      </c>
    </row>
    <row r="19" spans="1:11" ht="29.25" customHeight="1" x14ac:dyDescent="0.25">
      <c r="A19" s="2" t="s">
        <v>5</v>
      </c>
      <c r="B19" s="8" t="s">
        <v>2</v>
      </c>
      <c r="C19" s="9">
        <v>40681</v>
      </c>
      <c r="D19" s="9">
        <v>45064</v>
      </c>
      <c r="E19" s="3" t="s">
        <v>0</v>
      </c>
      <c r="F19" s="3">
        <v>7612500</v>
      </c>
      <c r="G19" s="30">
        <v>0</v>
      </c>
      <c r="H19" s="30">
        <v>0</v>
      </c>
      <c r="I19" s="30">
        <v>362500</v>
      </c>
      <c r="J19" s="30">
        <f t="shared" si="0"/>
        <v>362500</v>
      </c>
      <c r="K19" s="4">
        <v>7250000</v>
      </c>
    </row>
    <row r="20" spans="1:11" ht="29.25" customHeight="1" x14ac:dyDescent="0.25">
      <c r="A20" s="2" t="s">
        <v>5</v>
      </c>
      <c r="B20" s="8" t="s">
        <v>2</v>
      </c>
      <c r="C20" s="9">
        <v>42132</v>
      </c>
      <c r="D20" s="9">
        <v>46515</v>
      </c>
      <c r="E20" s="3" t="s">
        <v>0</v>
      </c>
      <c r="F20" s="3">
        <v>3658544.08</v>
      </c>
      <c r="G20" s="30">
        <v>0</v>
      </c>
      <c r="H20" s="30">
        <v>0</v>
      </c>
      <c r="I20" s="30">
        <v>0</v>
      </c>
      <c r="J20" s="30">
        <f t="shared" ref="J20:J24" si="1">+I20</f>
        <v>0</v>
      </c>
      <c r="K20" s="4">
        <f t="shared" ref="K20:K24" si="2">+F20-J20</f>
        <v>3658544.08</v>
      </c>
    </row>
    <row r="21" spans="1:11" ht="29.25" customHeight="1" x14ac:dyDescent="0.25">
      <c r="A21" s="2" t="s">
        <v>5</v>
      </c>
      <c r="B21" s="8" t="s">
        <v>2</v>
      </c>
      <c r="C21" s="9">
        <v>42689</v>
      </c>
      <c r="D21" s="9">
        <v>44515</v>
      </c>
      <c r="E21" s="3" t="s">
        <v>0</v>
      </c>
      <c r="F21" s="3">
        <v>572617.14</v>
      </c>
      <c r="G21" s="30">
        <v>0</v>
      </c>
      <c r="H21" s="30">
        <v>0</v>
      </c>
      <c r="I21" s="30">
        <v>38007.729999999981</v>
      </c>
      <c r="J21" s="30">
        <v>38007.729999999981</v>
      </c>
      <c r="K21" s="4">
        <v>534609.41</v>
      </c>
    </row>
    <row r="22" spans="1:11" ht="29.25" customHeight="1" x14ac:dyDescent="0.25">
      <c r="A22" s="2" t="s">
        <v>6</v>
      </c>
      <c r="B22" s="8" t="s">
        <v>3</v>
      </c>
      <c r="C22" s="9">
        <v>41033</v>
      </c>
      <c r="D22" s="9">
        <v>44742</v>
      </c>
      <c r="E22" s="3" t="s">
        <v>0</v>
      </c>
      <c r="F22" s="3">
        <v>1899999.92</v>
      </c>
      <c r="G22" s="30">
        <v>0</v>
      </c>
      <c r="H22" s="30">
        <v>0</v>
      </c>
      <c r="I22" s="30">
        <f>+F22-K22</f>
        <v>211111.11999999988</v>
      </c>
      <c r="J22" s="30">
        <f t="shared" si="1"/>
        <v>211111.11999999988</v>
      </c>
      <c r="K22" s="4">
        <v>1688888.8</v>
      </c>
    </row>
    <row r="23" spans="1:11" ht="29.25" customHeight="1" x14ac:dyDescent="0.25">
      <c r="A23" s="2" t="s">
        <v>1</v>
      </c>
      <c r="B23" s="8" t="s">
        <v>4</v>
      </c>
      <c r="C23" s="9">
        <v>39561</v>
      </c>
      <c r="D23" s="9">
        <v>48487</v>
      </c>
      <c r="E23" s="3" t="s">
        <v>0</v>
      </c>
      <c r="F23" s="3">
        <v>12000000</v>
      </c>
      <c r="G23" s="30">
        <v>0</v>
      </c>
      <c r="H23" s="30">
        <v>0</v>
      </c>
      <c r="I23" s="30">
        <v>0</v>
      </c>
      <c r="J23" s="30">
        <f t="shared" si="1"/>
        <v>0</v>
      </c>
      <c r="K23" s="4">
        <v>12000000</v>
      </c>
    </row>
    <row r="24" spans="1:11" ht="29.25" customHeight="1" x14ac:dyDescent="0.25">
      <c r="A24" s="2" t="s">
        <v>1</v>
      </c>
      <c r="B24" s="8" t="s">
        <v>4</v>
      </c>
      <c r="C24" s="9">
        <v>40540</v>
      </c>
      <c r="D24" s="9">
        <v>48941</v>
      </c>
      <c r="E24" s="3" t="s">
        <v>0</v>
      </c>
      <c r="F24" s="3">
        <v>9636000</v>
      </c>
      <c r="G24" s="30">
        <v>0</v>
      </c>
      <c r="H24" s="30">
        <v>0</v>
      </c>
      <c r="I24" s="30">
        <v>0</v>
      </c>
      <c r="J24" s="30">
        <f t="shared" si="1"/>
        <v>0</v>
      </c>
      <c r="K24" s="4">
        <f t="shared" si="2"/>
        <v>9636000</v>
      </c>
    </row>
    <row r="25" spans="1:11" s="11" customFormat="1" ht="31.5" customHeight="1" x14ac:dyDescent="0.25">
      <c r="A25" s="15" t="s">
        <v>17</v>
      </c>
      <c r="B25" s="7"/>
      <c r="C25" s="7"/>
      <c r="D25" s="7"/>
      <c r="E25" s="7"/>
      <c r="F25" s="7">
        <v>42992161.140000001</v>
      </c>
      <c r="G25" s="32">
        <f t="shared" ref="G25:K25" si="3">SUM(G18:G24)</f>
        <v>0</v>
      </c>
      <c r="H25" s="32">
        <f t="shared" si="3"/>
        <v>0</v>
      </c>
      <c r="I25" s="32">
        <f t="shared" si="3"/>
        <v>974118.84999999986</v>
      </c>
      <c r="J25" s="32">
        <f t="shared" si="3"/>
        <v>974118.84999999986</v>
      </c>
      <c r="K25" s="7">
        <f t="shared" si="3"/>
        <v>42018042.289999999</v>
      </c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I27" s="5"/>
      <c r="J27" s="5"/>
    </row>
    <row r="28" spans="1:11" ht="19.5" customHeight="1" x14ac:dyDescent="0.25">
      <c r="B28" s="5"/>
      <c r="C28" s="5"/>
      <c r="D28" s="5"/>
      <c r="E28" s="5"/>
    </row>
    <row r="29" spans="1:11" ht="19.5" customHeight="1" x14ac:dyDescent="0.25">
      <c r="B29" s="5"/>
      <c r="C29" s="5"/>
      <c r="D29" s="5"/>
      <c r="E29" s="5"/>
    </row>
    <row r="30" spans="1:11" x14ac:dyDescent="0.25">
      <c r="B30" s="5"/>
      <c r="C30" s="5"/>
      <c r="D30" s="5"/>
      <c r="E30" s="5"/>
    </row>
    <row r="31" spans="1:11" x14ac:dyDescent="0.25">
      <c r="B31" s="5"/>
      <c r="C31" s="5"/>
      <c r="D31" s="5"/>
      <c r="E31" s="5"/>
    </row>
  </sheetData>
  <mergeCells count="13">
    <mergeCell ref="J15:J17"/>
    <mergeCell ref="K15:K17"/>
    <mergeCell ref="G14:J14"/>
    <mergeCell ref="A12:K12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AD21-0B5D-4C18-8121-B0FED19C53AC}">
  <dimension ref="A12:K32"/>
  <sheetViews>
    <sheetView topLeftCell="A5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4.140625" style="1" bestFit="1" customWidth="1"/>
    <col min="7" max="7" width="18.140625" style="1" customWidth="1"/>
    <col min="8" max="8" width="24" style="1" customWidth="1"/>
    <col min="9" max="9" width="27" style="1" customWidth="1"/>
    <col min="10" max="10" width="26.85546875" style="1" customWidth="1"/>
    <col min="11" max="11" width="18.5703125" style="1" customWidth="1"/>
    <col min="12" max="16384" width="11.42578125" style="1"/>
  </cols>
  <sheetData>
    <row r="12" spans="1:11" s="6" customFormat="1" ht="37.5" customHeight="1" x14ac:dyDescent="0.2">
      <c r="A12" s="53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4" spans="1:11" ht="18.75" x14ac:dyDescent="0.3">
      <c r="K14" s="14"/>
    </row>
    <row r="15" spans="1:11" s="13" customFormat="1" ht="47.25" customHeight="1" x14ac:dyDescent="0.2">
      <c r="G15" s="57" t="s">
        <v>30</v>
      </c>
      <c r="H15" s="52"/>
      <c r="I15" s="52"/>
      <c r="J15" s="52"/>
    </row>
    <row r="16" spans="1:11" s="10" customFormat="1" ht="27" customHeight="1" x14ac:dyDescent="0.2">
      <c r="A16" s="34" t="s">
        <v>7</v>
      </c>
      <c r="B16" s="34" t="s">
        <v>8</v>
      </c>
      <c r="C16" s="40" t="s">
        <v>16</v>
      </c>
      <c r="D16" s="40" t="s">
        <v>10</v>
      </c>
      <c r="E16" s="40" t="s">
        <v>13</v>
      </c>
      <c r="F16" s="40" t="s">
        <v>27</v>
      </c>
      <c r="G16" s="45" t="s">
        <v>14</v>
      </c>
      <c r="H16" s="45" t="s">
        <v>22</v>
      </c>
      <c r="I16" s="54" t="s">
        <v>11</v>
      </c>
      <c r="J16" s="45" t="s">
        <v>18</v>
      </c>
      <c r="K16" s="40" t="s">
        <v>21</v>
      </c>
    </row>
    <row r="17" spans="1:11" s="10" customFormat="1" ht="27" customHeight="1" x14ac:dyDescent="0.2">
      <c r="A17" s="35"/>
      <c r="B17" s="35"/>
      <c r="C17" s="41"/>
      <c r="D17" s="43"/>
      <c r="E17" s="43"/>
      <c r="F17" s="38"/>
      <c r="G17" s="46"/>
      <c r="H17" s="46"/>
      <c r="I17" s="55"/>
      <c r="J17" s="48"/>
      <c r="K17" s="38"/>
    </row>
    <row r="18" spans="1:11" s="10" customFormat="1" ht="27.75" customHeight="1" x14ac:dyDescent="0.2">
      <c r="A18" s="36"/>
      <c r="B18" s="36"/>
      <c r="C18" s="42"/>
      <c r="D18" s="44"/>
      <c r="E18" s="44"/>
      <c r="F18" s="39"/>
      <c r="G18" s="47"/>
      <c r="H18" s="47"/>
      <c r="I18" s="56"/>
      <c r="J18" s="49"/>
      <c r="K18" s="39"/>
    </row>
    <row r="19" spans="1:11" ht="29.25" customHeight="1" x14ac:dyDescent="0.25">
      <c r="A19" s="2" t="s">
        <v>5</v>
      </c>
      <c r="B19" s="8" t="s">
        <v>2</v>
      </c>
      <c r="C19" s="9">
        <v>40681</v>
      </c>
      <c r="D19" s="9">
        <v>45064</v>
      </c>
      <c r="E19" s="3" t="s">
        <v>0</v>
      </c>
      <c r="F19" s="3">
        <v>7250000</v>
      </c>
      <c r="G19" s="30">
        <v>0</v>
      </c>
      <c r="H19" s="30">
        <v>0</v>
      </c>
      <c r="I19" s="30">
        <v>362500</v>
      </c>
      <c r="J19" s="30">
        <f>I19</f>
        <v>362500</v>
      </c>
      <c r="K19" s="16">
        <f>7975000-362500-362500-362500</f>
        <v>6887500</v>
      </c>
    </row>
    <row r="20" spans="1:11" ht="29.25" customHeight="1" x14ac:dyDescent="0.25">
      <c r="A20" s="2" t="s">
        <v>5</v>
      </c>
      <c r="B20" s="8" t="s">
        <v>2</v>
      </c>
      <c r="C20" s="9">
        <v>40681</v>
      </c>
      <c r="D20" s="9">
        <v>45064</v>
      </c>
      <c r="E20" s="3" t="s">
        <v>0</v>
      </c>
      <c r="F20" s="3">
        <v>7250000</v>
      </c>
      <c r="G20" s="30">
        <v>0</v>
      </c>
      <c r="H20" s="30">
        <v>0</v>
      </c>
      <c r="I20" s="30">
        <v>362500</v>
      </c>
      <c r="J20" s="30">
        <f>I20</f>
        <v>362500</v>
      </c>
      <c r="K20" s="17">
        <f>7975000-362500-362500-362500</f>
        <v>6887500</v>
      </c>
    </row>
    <row r="21" spans="1:11" ht="29.25" customHeight="1" x14ac:dyDescent="0.25">
      <c r="A21" s="2" t="s">
        <v>5</v>
      </c>
      <c r="B21" s="8" t="s">
        <v>2</v>
      </c>
      <c r="C21" s="9">
        <v>42132</v>
      </c>
      <c r="D21" s="9">
        <v>46515</v>
      </c>
      <c r="E21" s="3" t="s">
        <v>0</v>
      </c>
      <c r="F21" s="3">
        <v>3658544.08</v>
      </c>
      <c r="G21" s="30">
        <v>0</v>
      </c>
      <c r="H21" s="30">
        <v>0</v>
      </c>
      <c r="I21" s="30">
        <f>+F21-K21</f>
        <v>101626.2200000002</v>
      </c>
      <c r="J21" s="30">
        <f>+F21-K21</f>
        <v>101626.2200000002</v>
      </c>
      <c r="K21" s="4">
        <v>3556917.86</v>
      </c>
    </row>
    <row r="22" spans="1:11" ht="29.25" customHeight="1" x14ac:dyDescent="0.25">
      <c r="A22" s="2" t="s">
        <v>5</v>
      </c>
      <c r="B22" s="8" t="s">
        <v>2</v>
      </c>
      <c r="C22" s="9">
        <v>42689</v>
      </c>
      <c r="D22" s="9">
        <v>44515</v>
      </c>
      <c r="E22" s="3" t="s">
        <v>0</v>
      </c>
      <c r="F22" s="3">
        <v>534609.41</v>
      </c>
      <c r="G22" s="30">
        <v>0</v>
      </c>
      <c r="H22" s="30">
        <v>0</v>
      </c>
      <c r="I22" s="30">
        <v>38031.490000000107</v>
      </c>
      <c r="J22" s="30">
        <f t="shared" ref="J22:J25" si="0">+I22</f>
        <v>38031.490000000107</v>
      </c>
      <c r="K22" s="4">
        <v>496577.91999999993</v>
      </c>
    </row>
    <row r="23" spans="1:11" ht="29.25" customHeight="1" x14ac:dyDescent="0.25">
      <c r="A23" s="2" t="s">
        <v>6</v>
      </c>
      <c r="B23" s="8" t="s">
        <v>3</v>
      </c>
      <c r="C23" s="9">
        <v>41033</v>
      </c>
      <c r="D23" s="9">
        <v>44742</v>
      </c>
      <c r="E23" s="3" t="s">
        <v>0</v>
      </c>
      <c r="F23" s="3">
        <v>1688888.8</v>
      </c>
      <c r="G23" s="30">
        <v>0</v>
      </c>
      <c r="H23" s="30">
        <v>0</v>
      </c>
      <c r="I23" s="30">
        <v>105555.56000000029</v>
      </c>
      <c r="J23" s="30">
        <f t="shared" si="0"/>
        <v>105555.56000000029</v>
      </c>
      <c r="K23" s="4">
        <v>1583333.2399999998</v>
      </c>
    </row>
    <row r="24" spans="1:11" ht="29.25" customHeight="1" x14ac:dyDescent="0.25">
      <c r="A24" s="2" t="s">
        <v>1</v>
      </c>
      <c r="B24" s="8" t="s">
        <v>4</v>
      </c>
      <c r="C24" s="9">
        <v>39561</v>
      </c>
      <c r="D24" s="9">
        <v>48487</v>
      </c>
      <c r="E24" s="3" t="s">
        <v>0</v>
      </c>
      <c r="F24" s="3">
        <v>12000000</v>
      </c>
      <c r="G24" s="30">
        <v>0</v>
      </c>
      <c r="H24" s="30">
        <v>0</v>
      </c>
      <c r="I24" s="30">
        <v>0</v>
      </c>
      <c r="J24" s="30">
        <f t="shared" si="0"/>
        <v>0</v>
      </c>
      <c r="K24" s="4">
        <f t="shared" ref="K24:K25" si="1">+F24-J24</f>
        <v>12000000</v>
      </c>
    </row>
    <row r="25" spans="1:11" ht="29.25" customHeight="1" x14ac:dyDescent="0.25">
      <c r="A25" s="2" t="s">
        <v>1</v>
      </c>
      <c r="B25" s="8" t="s">
        <v>4</v>
      </c>
      <c r="C25" s="9">
        <v>40540</v>
      </c>
      <c r="D25" s="9">
        <v>48941</v>
      </c>
      <c r="E25" s="3" t="s">
        <v>0</v>
      </c>
      <c r="F25" s="3">
        <v>9636000</v>
      </c>
      <c r="G25" s="30">
        <v>0</v>
      </c>
      <c r="H25" s="30">
        <v>0</v>
      </c>
      <c r="I25" s="30">
        <v>0</v>
      </c>
      <c r="J25" s="30">
        <f t="shared" si="0"/>
        <v>0</v>
      </c>
      <c r="K25" s="4">
        <f t="shared" si="1"/>
        <v>9636000</v>
      </c>
    </row>
    <row r="26" spans="1:11" s="11" customFormat="1" ht="31.5" customHeight="1" x14ac:dyDescent="0.25">
      <c r="A26" s="15" t="s">
        <v>17</v>
      </c>
      <c r="B26" s="7"/>
      <c r="C26" s="7"/>
      <c r="D26" s="7"/>
      <c r="E26" s="7"/>
      <c r="F26" s="7">
        <v>42018042.289999999</v>
      </c>
      <c r="G26" s="32">
        <f t="shared" ref="G26:K26" si="2">SUM(G19:G25)</f>
        <v>0</v>
      </c>
      <c r="H26" s="32">
        <f t="shared" si="2"/>
        <v>0</v>
      </c>
      <c r="I26" s="32">
        <f t="shared" ref="I26" si="3">SUM(I19:I25)</f>
        <v>970213.2700000006</v>
      </c>
      <c r="J26" s="32">
        <f t="shared" si="2"/>
        <v>970213.2700000006</v>
      </c>
      <c r="K26" s="7">
        <f t="shared" si="2"/>
        <v>41047829.019999996</v>
      </c>
    </row>
    <row r="27" spans="1:11" ht="19.5" customHeight="1" x14ac:dyDescent="0.25">
      <c r="B27" s="5"/>
      <c r="C27" s="5"/>
      <c r="D27" s="5"/>
      <c r="E27" s="5"/>
    </row>
    <row r="28" spans="1:11" ht="19.5" customHeight="1" x14ac:dyDescent="0.25">
      <c r="B28" s="5"/>
      <c r="C28" s="5"/>
      <c r="D28" s="5"/>
      <c r="E28" s="5"/>
      <c r="I28" s="5"/>
      <c r="J28" s="5"/>
    </row>
    <row r="29" spans="1:11" ht="19.5" customHeight="1" x14ac:dyDescent="0.25">
      <c r="B29" s="5"/>
      <c r="C29" s="5"/>
      <c r="D29" s="5"/>
      <c r="E29" s="5"/>
    </row>
    <row r="30" spans="1:11" ht="19.5" customHeight="1" x14ac:dyDescent="0.25">
      <c r="B30" s="5"/>
      <c r="C30" s="5"/>
      <c r="D30" s="5"/>
      <c r="E30" s="5"/>
    </row>
    <row r="31" spans="1:11" x14ac:dyDescent="0.25">
      <c r="B31" s="5"/>
      <c r="C31" s="5"/>
      <c r="D31" s="5"/>
      <c r="E31" s="5"/>
    </row>
    <row r="32" spans="1:11" x14ac:dyDescent="0.25">
      <c r="B32" s="5"/>
      <c r="C32" s="5"/>
      <c r="D32" s="5"/>
      <c r="E32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ignoredErrors>
    <ignoredError sqref="I2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07DE-6DD8-49D5-97AA-3B46E494A14C}">
  <dimension ref="A12:K32"/>
  <sheetViews>
    <sheetView tabSelected="1" topLeftCell="A6" zoomScale="90" zoomScaleNormal="90" workbookViewId="0">
      <selection activeCell="A12" sqref="A12:K12"/>
    </sheetView>
  </sheetViews>
  <sheetFormatPr baseColWidth="10" defaultRowHeight="15" x14ac:dyDescent="0.25"/>
  <cols>
    <col min="1" max="1" width="46.42578125" style="18" customWidth="1"/>
    <col min="2" max="2" width="14.28515625" style="18" customWidth="1"/>
    <col min="3" max="3" width="18.140625" style="18" customWidth="1"/>
    <col min="4" max="4" width="16.7109375" style="18" customWidth="1"/>
    <col min="5" max="5" width="14.140625" style="18" customWidth="1"/>
    <col min="6" max="6" width="14.140625" style="18" bestFit="1" customWidth="1"/>
    <col min="7" max="7" width="19.42578125" style="18" customWidth="1"/>
    <col min="8" max="8" width="24" style="18" customWidth="1"/>
    <col min="9" max="9" width="24.42578125" style="18" customWidth="1"/>
    <col min="10" max="10" width="22" style="18" customWidth="1"/>
    <col min="11" max="11" width="16.7109375" style="18" customWidth="1"/>
    <col min="12" max="16384" width="11.42578125" style="18"/>
  </cols>
  <sheetData>
    <row r="12" spans="1:11" s="6" customFormat="1" ht="37.5" customHeight="1" x14ac:dyDescent="0.2">
      <c r="A12" s="53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s="1" customFormat="1" x14ac:dyDescent="0.25"/>
    <row r="14" spans="1:11" s="1" customFormat="1" ht="18.75" x14ac:dyDescent="0.3">
      <c r="K14" s="14"/>
    </row>
    <row r="15" spans="1:11" s="13" customFormat="1" ht="47.25" customHeight="1" x14ac:dyDescent="0.2">
      <c r="G15" s="57" t="s">
        <v>29</v>
      </c>
      <c r="H15" s="52"/>
      <c r="I15" s="52"/>
      <c r="J15" s="52"/>
    </row>
    <row r="16" spans="1:11" s="10" customFormat="1" ht="27" customHeight="1" x14ac:dyDescent="0.2">
      <c r="A16" s="34" t="s">
        <v>7</v>
      </c>
      <c r="B16" s="34" t="s">
        <v>8</v>
      </c>
      <c r="C16" s="40" t="s">
        <v>16</v>
      </c>
      <c r="D16" s="40" t="s">
        <v>10</v>
      </c>
      <c r="E16" s="40" t="s">
        <v>13</v>
      </c>
      <c r="F16" s="40" t="s">
        <v>28</v>
      </c>
      <c r="G16" s="45" t="s">
        <v>14</v>
      </c>
      <c r="H16" s="45" t="s">
        <v>22</v>
      </c>
      <c r="I16" s="54" t="s">
        <v>11</v>
      </c>
      <c r="J16" s="45" t="s">
        <v>18</v>
      </c>
      <c r="K16" s="40" t="s">
        <v>15</v>
      </c>
    </row>
    <row r="17" spans="1:11" s="10" customFormat="1" ht="27" customHeight="1" x14ac:dyDescent="0.2">
      <c r="A17" s="35"/>
      <c r="B17" s="35"/>
      <c r="C17" s="41"/>
      <c r="D17" s="43"/>
      <c r="E17" s="43"/>
      <c r="F17" s="38"/>
      <c r="G17" s="46"/>
      <c r="H17" s="46"/>
      <c r="I17" s="55"/>
      <c r="J17" s="48"/>
      <c r="K17" s="38"/>
    </row>
    <row r="18" spans="1:11" s="10" customFormat="1" ht="27.75" customHeight="1" x14ac:dyDescent="0.2">
      <c r="A18" s="36"/>
      <c r="B18" s="36"/>
      <c r="C18" s="42"/>
      <c r="D18" s="44"/>
      <c r="E18" s="44"/>
      <c r="F18" s="39"/>
      <c r="G18" s="47"/>
      <c r="H18" s="47"/>
      <c r="I18" s="56"/>
      <c r="J18" s="49"/>
      <c r="K18" s="39"/>
    </row>
    <row r="19" spans="1:11" ht="29.25" customHeight="1" x14ac:dyDescent="0.25">
      <c r="A19" s="19" t="s">
        <v>5</v>
      </c>
      <c r="B19" s="20" t="s">
        <v>2</v>
      </c>
      <c r="C19" s="21">
        <v>40681</v>
      </c>
      <c r="D19" s="21">
        <v>45064</v>
      </c>
      <c r="E19" s="22" t="s">
        <v>0</v>
      </c>
      <c r="F19" s="22">
        <v>6887500</v>
      </c>
      <c r="G19" s="30">
        <v>0</v>
      </c>
      <c r="H19" s="30">
        <v>0</v>
      </c>
      <c r="I19" s="30">
        <v>362500</v>
      </c>
      <c r="J19" s="30">
        <v>362500</v>
      </c>
      <c r="K19" s="23">
        <v>6525000</v>
      </c>
    </row>
    <row r="20" spans="1:11" ht="29.25" customHeight="1" x14ac:dyDescent="0.25">
      <c r="A20" s="19" t="s">
        <v>5</v>
      </c>
      <c r="B20" s="20" t="s">
        <v>2</v>
      </c>
      <c r="C20" s="21">
        <v>40681</v>
      </c>
      <c r="D20" s="21">
        <v>45064</v>
      </c>
      <c r="E20" s="22" t="s">
        <v>0</v>
      </c>
      <c r="F20" s="22">
        <v>6887500</v>
      </c>
      <c r="G20" s="30">
        <v>0</v>
      </c>
      <c r="H20" s="30">
        <v>0</v>
      </c>
      <c r="I20" s="30">
        <v>362500</v>
      </c>
      <c r="J20" s="30">
        <v>362500</v>
      </c>
      <c r="K20" s="24">
        <v>6525000</v>
      </c>
    </row>
    <row r="21" spans="1:11" ht="29.25" customHeight="1" x14ac:dyDescent="0.25">
      <c r="A21" s="19" t="s">
        <v>5</v>
      </c>
      <c r="B21" s="20" t="s">
        <v>2</v>
      </c>
      <c r="C21" s="21">
        <v>42132</v>
      </c>
      <c r="D21" s="21">
        <v>46515</v>
      </c>
      <c r="E21" s="22" t="s">
        <v>0</v>
      </c>
      <c r="F21" s="22">
        <v>3556917.86</v>
      </c>
      <c r="G21" s="30">
        <v>0</v>
      </c>
      <c r="H21" s="30">
        <v>0</v>
      </c>
      <c r="I21" s="30">
        <v>101626.21999999974</v>
      </c>
      <c r="J21" s="30">
        <v>101626.21999999974</v>
      </c>
      <c r="K21" s="25">
        <v>3455291.64</v>
      </c>
    </row>
    <row r="22" spans="1:11" ht="29.25" customHeight="1" x14ac:dyDescent="0.25">
      <c r="A22" s="19" t="s">
        <v>5</v>
      </c>
      <c r="B22" s="20" t="s">
        <v>2</v>
      </c>
      <c r="C22" s="21">
        <v>42689</v>
      </c>
      <c r="D22" s="21">
        <v>44515</v>
      </c>
      <c r="E22" s="22" t="s">
        <v>0</v>
      </c>
      <c r="F22" s="22">
        <v>496577.91999999993</v>
      </c>
      <c r="G22" s="30">
        <v>0</v>
      </c>
      <c r="H22" s="30">
        <v>0</v>
      </c>
      <c r="I22" s="30">
        <v>38055.259999999951</v>
      </c>
      <c r="J22" s="30">
        <v>38055.259999999951</v>
      </c>
      <c r="K22" s="25">
        <v>458522.66</v>
      </c>
    </row>
    <row r="23" spans="1:11" ht="29.25" customHeight="1" x14ac:dyDescent="0.25">
      <c r="A23" s="19" t="s">
        <v>6</v>
      </c>
      <c r="B23" s="20" t="s">
        <v>3</v>
      </c>
      <c r="C23" s="21">
        <v>41033</v>
      </c>
      <c r="D23" s="21">
        <v>44742</v>
      </c>
      <c r="E23" s="22" t="s">
        <v>0</v>
      </c>
      <c r="F23" s="22">
        <v>1583333.2399999998</v>
      </c>
      <c r="G23" s="30">
        <v>0</v>
      </c>
      <c r="H23" s="30">
        <v>0</v>
      </c>
      <c r="I23" s="30">
        <v>105555.55999999982</v>
      </c>
      <c r="J23" s="30">
        <f t="shared" ref="J23:J25" si="0">+I23</f>
        <v>105555.55999999982</v>
      </c>
      <c r="K23" s="25">
        <v>1477777.68</v>
      </c>
    </row>
    <row r="24" spans="1:11" ht="29.25" customHeight="1" x14ac:dyDescent="0.25">
      <c r="A24" s="19" t="s">
        <v>1</v>
      </c>
      <c r="B24" s="20" t="s">
        <v>4</v>
      </c>
      <c r="C24" s="21">
        <v>39561</v>
      </c>
      <c r="D24" s="21">
        <v>48487</v>
      </c>
      <c r="E24" s="22" t="s">
        <v>0</v>
      </c>
      <c r="F24" s="22">
        <v>12000000</v>
      </c>
      <c r="G24" s="30">
        <v>0</v>
      </c>
      <c r="H24" s="30">
        <v>0</v>
      </c>
      <c r="I24" s="30">
        <v>0</v>
      </c>
      <c r="J24" s="30">
        <f t="shared" si="0"/>
        <v>0</v>
      </c>
      <c r="K24" s="25">
        <f t="shared" ref="K24:K25" si="1">+F24-J24</f>
        <v>12000000</v>
      </c>
    </row>
    <row r="25" spans="1:11" ht="29.25" customHeight="1" x14ac:dyDescent="0.25">
      <c r="A25" s="19" t="s">
        <v>1</v>
      </c>
      <c r="B25" s="20" t="s">
        <v>4</v>
      </c>
      <c r="C25" s="21">
        <v>40540</v>
      </c>
      <c r="D25" s="21">
        <v>48941</v>
      </c>
      <c r="E25" s="22" t="s">
        <v>0</v>
      </c>
      <c r="F25" s="22">
        <v>9636000</v>
      </c>
      <c r="G25" s="30">
        <v>0</v>
      </c>
      <c r="H25" s="30">
        <v>0</v>
      </c>
      <c r="I25" s="30">
        <v>0</v>
      </c>
      <c r="J25" s="30">
        <f t="shared" si="0"/>
        <v>0</v>
      </c>
      <c r="K25" s="25">
        <f t="shared" si="1"/>
        <v>9636000</v>
      </c>
    </row>
    <row r="26" spans="1:11" s="28" customFormat="1" ht="31.5" customHeight="1" x14ac:dyDescent="0.25">
      <c r="A26" s="26" t="s">
        <v>17</v>
      </c>
      <c r="B26" s="27"/>
      <c r="C26" s="27"/>
      <c r="D26" s="27"/>
      <c r="E26" s="27"/>
      <c r="F26" s="27">
        <v>41047829.019999996</v>
      </c>
      <c r="G26" s="32">
        <f t="shared" ref="G26:K26" si="2">SUM(G19:G25)</f>
        <v>0</v>
      </c>
      <c r="H26" s="32">
        <f t="shared" si="2"/>
        <v>0</v>
      </c>
      <c r="I26" s="32">
        <f>SUM(I19:I25)</f>
        <v>970237.03999999957</v>
      </c>
      <c r="J26" s="32">
        <f t="shared" si="2"/>
        <v>970237.03999999957</v>
      </c>
      <c r="K26" s="27">
        <f t="shared" si="2"/>
        <v>40077591.980000004</v>
      </c>
    </row>
    <row r="27" spans="1:11" ht="19.5" customHeight="1" x14ac:dyDescent="0.25">
      <c r="B27" s="29"/>
      <c r="C27" s="29"/>
      <c r="D27" s="29"/>
      <c r="E27" s="29"/>
    </row>
    <row r="28" spans="1:11" ht="19.5" customHeight="1" x14ac:dyDescent="0.25">
      <c r="B28" s="29"/>
      <c r="C28" s="29"/>
      <c r="D28" s="29"/>
      <c r="E28" s="29"/>
      <c r="J28" s="29"/>
    </row>
    <row r="29" spans="1:11" ht="19.5" customHeight="1" x14ac:dyDescent="0.25">
      <c r="B29" s="29"/>
      <c r="C29" s="29"/>
      <c r="D29" s="29"/>
      <c r="E29" s="29"/>
      <c r="J29" s="29"/>
    </row>
    <row r="30" spans="1:11" ht="19.5" customHeight="1" x14ac:dyDescent="0.25">
      <c r="B30" s="29"/>
      <c r="C30" s="29"/>
      <c r="D30" s="29"/>
      <c r="E30" s="29"/>
      <c r="J30" s="29"/>
    </row>
    <row r="31" spans="1:11" x14ac:dyDescent="0.25">
      <c r="B31" s="29"/>
      <c r="C31" s="29"/>
      <c r="D31" s="29"/>
      <c r="E31" s="29"/>
    </row>
    <row r="32" spans="1:11" x14ac:dyDescent="0.25">
      <c r="B32" s="29"/>
      <c r="C32" s="29"/>
      <c r="D32" s="29"/>
      <c r="E32" s="29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2097-1832-4ECC-9441-42478ED17B9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Lehen hiruhileko_primer trimest</vt:lpstr>
      <vt:lpstr>Bigarren hiruhileko_segundo tri</vt:lpstr>
      <vt:lpstr>HIrugarren hiruhileko_tercer tr</vt:lpstr>
      <vt:lpstr>Laugarren hiruhileko_cuarto tri</vt:lpstr>
      <vt:lpstr>Hoja1</vt:lpstr>
      <vt:lpstr>'Bigarren hiruhileko_segundo tri'!Área_de_impresión</vt:lpstr>
      <vt:lpstr>'HIrugarren hiruhileko_tercer tr'!Área_de_impresión</vt:lpstr>
      <vt:lpstr>'Laugarren hiruhileko_cuarto tri'!Área_de_impresión</vt:lpstr>
      <vt:lpstr>'Lehen hiruhileko_primer trimest'!Área_de_impresión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DFA</cp:lastModifiedBy>
  <cp:lastPrinted>2018-04-24T12:03:29Z</cp:lastPrinted>
  <dcterms:created xsi:type="dcterms:W3CDTF">2000-02-02T07:32:50Z</dcterms:created>
  <dcterms:modified xsi:type="dcterms:W3CDTF">2022-07-15T12:33:33Z</dcterms:modified>
</cp:coreProperties>
</file>